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re\Documents\work\MMO\CRF\観測202110\"/>
    </mc:Choice>
  </mc:AlternateContent>
  <xr:revisionPtr revIDLastSave="0" documentId="13_ncr:1_{63132900-EFAA-44CC-BCA1-7D66347EB335}" xr6:coauthVersionLast="46" xr6:coauthVersionMax="46" xr10:uidLastSave="{00000000-0000-0000-0000-000000000000}"/>
  <bookViews>
    <workbookView xWindow="-11505" yWindow="-16395" windowWidth="23145" windowHeight="15660" activeTab="4" xr2:uid="{00000000-000D-0000-FFFF-FFFF00000000}"/>
  </bookViews>
  <sheets>
    <sheet name="確認事項" sheetId="30" r:id="rId1"/>
    <sheet name="チェック表" sheetId="29" state="hidden" r:id="rId2"/>
    <sheet name="List" sheetId="5" r:id="rId3"/>
    <sheet name="wheel offloading" sheetId="21" r:id="rId4"/>
    <sheet name="obs_sequence" sheetId="31" r:id="rId5"/>
  </sheets>
  <externalReferences>
    <externalReference r:id="rId6"/>
    <externalReference r:id="rId7"/>
  </externalReferences>
  <definedNames>
    <definedName name="_xlnm._FilterDatabase" localSheetId="2" hidden="1">List!$B$1:$B$52</definedName>
    <definedName name="_xlnm.Print_Area" localSheetId="4">obs_sequence!$A$1:$I$51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9" i="31" l="1"/>
  <c r="D51" i="31"/>
  <c r="H50" i="31"/>
  <c r="H49" i="31"/>
  <c r="H48" i="31"/>
  <c r="H47" i="31"/>
  <c r="H46" i="31"/>
  <c r="H45" i="31"/>
  <c r="D50" i="31"/>
  <c r="D37" i="31"/>
  <c r="C38" i="31" s="1"/>
  <c r="D36" i="31"/>
  <c r="D29" i="31"/>
  <c r="C30" i="31" s="1"/>
  <c r="D28" i="31"/>
  <c r="D21" i="31"/>
  <c r="C22" i="31" s="1"/>
  <c r="G21" i="31" s="1"/>
  <c r="D20" i="31"/>
  <c r="C2" i="31"/>
  <c r="E2" i="31" s="1"/>
  <c r="C1" i="31"/>
  <c r="E1" i="31" s="1"/>
  <c r="G29" i="31" l="1"/>
  <c r="G37" i="31"/>
  <c r="G2" i="31"/>
  <c r="K51" i="31" l="1"/>
  <c r="N51" i="31" s="1"/>
  <c r="K50" i="31"/>
  <c r="K49" i="31"/>
  <c r="K48" i="31"/>
  <c r="K47" i="31"/>
  <c r="K46" i="31"/>
  <c r="N46" i="31" s="1"/>
  <c r="K44" i="31"/>
  <c r="N44" i="31" s="1"/>
  <c r="K43" i="31"/>
  <c r="N43" i="31" s="1"/>
  <c r="K42" i="31"/>
  <c r="N42" i="31" s="1"/>
  <c r="K41" i="31"/>
  <c r="K40" i="31"/>
  <c r="K39" i="31"/>
  <c r="N39" i="31" s="1"/>
  <c r="K38" i="31"/>
  <c r="K36" i="31"/>
  <c r="K35" i="31"/>
  <c r="N35" i="31" s="1"/>
  <c r="K34" i="31"/>
  <c r="K33" i="31"/>
  <c r="K32" i="31"/>
  <c r="N32" i="31" s="1"/>
  <c r="K31" i="31"/>
  <c r="K30" i="31"/>
  <c r="N30" i="31" s="1"/>
  <c r="K28" i="31"/>
  <c r="N28" i="31" s="1"/>
  <c r="K27" i="31"/>
  <c r="N27" i="31" s="1"/>
  <c r="K26" i="31"/>
  <c r="K25" i="31"/>
  <c r="K24" i="31"/>
  <c r="K23" i="31"/>
  <c r="K22" i="31"/>
  <c r="K20" i="31"/>
  <c r="N20" i="31" s="1"/>
  <c r="K19" i="31"/>
  <c r="K18" i="31"/>
  <c r="N18" i="31" s="1"/>
  <c r="K17" i="31"/>
  <c r="K16" i="31"/>
  <c r="K15" i="31"/>
  <c r="N15" i="31" s="1"/>
  <c r="K14" i="31"/>
  <c r="K13" i="31"/>
  <c r="K12" i="31"/>
  <c r="K11" i="31"/>
  <c r="N11" i="31" s="1"/>
  <c r="K10" i="31"/>
  <c r="K9" i="31"/>
  <c r="K8" i="31"/>
  <c r="N8" i="31" s="1"/>
  <c r="K7" i="31"/>
  <c r="N7" i="31" s="1"/>
  <c r="K6" i="31"/>
  <c r="N6" i="31" s="1"/>
  <c r="C50" i="31"/>
  <c r="D49" i="31" s="1"/>
  <c r="H44" i="31"/>
  <c r="H43" i="31"/>
  <c r="H42" i="31"/>
  <c r="H40" i="31"/>
  <c r="H39" i="31"/>
  <c r="H38" i="31"/>
  <c r="D38" i="31" s="1"/>
  <c r="C39" i="31" s="1"/>
  <c r="H36" i="31"/>
  <c r="C36" i="31" s="1"/>
  <c r="D35" i="31" s="1"/>
  <c r="H35" i="31"/>
  <c r="H34" i="31"/>
  <c r="H32" i="31"/>
  <c r="H31" i="31"/>
  <c r="H30" i="31"/>
  <c r="D30" i="31" s="1"/>
  <c r="C31" i="31" s="1"/>
  <c r="H28" i="31"/>
  <c r="C28" i="31" s="1"/>
  <c r="D27" i="31" s="1"/>
  <c r="H27" i="31"/>
  <c r="H26" i="31"/>
  <c r="H24" i="31"/>
  <c r="H23" i="31"/>
  <c r="H22" i="31"/>
  <c r="D22" i="31" s="1"/>
  <c r="C23" i="31" s="1"/>
  <c r="H20" i="31"/>
  <c r="C20" i="31" s="1"/>
  <c r="D19" i="31" s="1"/>
  <c r="H19" i="31"/>
  <c r="H18" i="31"/>
  <c r="H16" i="31"/>
  <c r="H15" i="31"/>
  <c r="H14" i="31"/>
  <c r="H13" i="31"/>
  <c r="H12" i="31"/>
  <c r="H11" i="31"/>
  <c r="H10" i="31"/>
  <c r="H9" i="31"/>
  <c r="H8" i="31"/>
  <c r="H7" i="31"/>
  <c r="H6" i="31"/>
  <c r="D6" i="31" s="1"/>
  <c r="C7" i="31" s="1"/>
  <c r="D7" i="31" s="1"/>
  <c r="C8" i="31" s="1"/>
  <c r="L51" i="31"/>
  <c r="L50" i="31"/>
  <c r="N50" i="31"/>
  <c r="N48" i="31"/>
  <c r="L48" i="31"/>
  <c r="N47" i="31"/>
  <c r="L47" i="31"/>
  <c r="L46" i="31"/>
  <c r="L44" i="31"/>
  <c r="L43" i="31"/>
  <c r="L42" i="31"/>
  <c r="L40" i="31"/>
  <c r="N40" i="31"/>
  <c r="L39" i="31"/>
  <c r="N38" i="31"/>
  <c r="L38" i="31"/>
  <c r="N37" i="31"/>
  <c r="M37" i="31"/>
  <c r="N36" i="31"/>
  <c r="L36" i="31"/>
  <c r="L35" i="31"/>
  <c r="N34" i="31"/>
  <c r="L34" i="31"/>
  <c r="L32" i="31"/>
  <c r="N31" i="31"/>
  <c r="L31" i="31"/>
  <c r="L30" i="31"/>
  <c r="M29" i="31"/>
  <c r="L28" i="31"/>
  <c r="L27" i="31"/>
  <c r="L26" i="31"/>
  <c r="N26" i="31"/>
  <c r="N24" i="31"/>
  <c r="L24" i="31"/>
  <c r="N23" i="31"/>
  <c r="L23" i="31"/>
  <c r="N22" i="31"/>
  <c r="L22" i="31"/>
  <c r="M21" i="31"/>
  <c r="L20" i="31"/>
  <c r="L19" i="31"/>
  <c r="N19" i="31"/>
  <c r="L18" i="31"/>
  <c r="L16" i="31"/>
  <c r="N16" i="31"/>
  <c r="L15" i="31"/>
  <c r="N14" i="31"/>
  <c r="L14" i="31"/>
  <c r="N13" i="31"/>
  <c r="L13" i="31"/>
  <c r="L12" i="31"/>
  <c r="N12" i="31"/>
  <c r="L11" i="31"/>
  <c r="L10" i="31"/>
  <c r="N10" i="31"/>
  <c r="N9" i="31"/>
  <c r="L9" i="31"/>
  <c r="L8" i="31"/>
  <c r="L7" i="31"/>
  <c r="M6" i="31"/>
  <c r="L6" i="31"/>
  <c r="D8" i="31" l="1"/>
  <c r="C9" i="31" s="1"/>
  <c r="D9" i="31" s="1"/>
  <c r="C10" i="31" s="1"/>
  <c r="D10" i="31" s="1"/>
  <c r="C11" i="31" s="1"/>
  <c r="D11" i="31" s="1"/>
  <c r="C12" i="31" s="1"/>
  <c r="D12" i="31" s="1"/>
  <c r="C13" i="31" s="1"/>
  <c r="D13" i="31" s="1"/>
  <c r="C14" i="31" s="1"/>
  <c r="D14" i="31" s="1"/>
  <c r="C15" i="31" s="1"/>
  <c r="D15" i="31" s="1"/>
  <c r="C16" i="31" s="1"/>
  <c r="D16" i="31" s="1"/>
  <c r="C17" i="31" s="1"/>
  <c r="C27" i="31"/>
  <c r="D26" i="31" s="1"/>
  <c r="C26" i="31" s="1"/>
  <c r="D25" i="31" s="1"/>
  <c r="D31" i="31"/>
  <c r="C32" i="31" s="1"/>
  <c r="D32" i="31" s="1"/>
  <c r="C33" i="31" s="1"/>
  <c r="C19" i="31"/>
  <c r="D18" i="31" s="1"/>
  <c r="C18" i="31" s="1"/>
  <c r="D17" i="31" s="1"/>
  <c r="C35" i="31"/>
  <c r="D34" i="31" s="1"/>
  <c r="C34" i="31" s="1"/>
  <c r="D33" i="31" s="1"/>
  <c r="D23" i="31"/>
  <c r="C24" i="31" s="1"/>
  <c r="D24" i="31" s="1"/>
  <c r="C25" i="31" s="1"/>
  <c r="D39" i="31"/>
  <c r="C40" i="31" s="1"/>
  <c r="D40" i="31" s="1"/>
  <c r="C41" i="31" s="1"/>
  <c r="M20" i="31"/>
  <c r="K37" i="31"/>
  <c r="L4" i="31"/>
  <c r="M22" i="31"/>
  <c r="M30" i="31"/>
  <c r="M7" i="31"/>
  <c r="M38" i="31"/>
  <c r="M19" i="31" l="1"/>
  <c r="N29" i="31"/>
  <c r="K29" i="31"/>
  <c r="N45" i="31"/>
  <c r="K45" i="31"/>
  <c r="N21" i="31"/>
  <c r="K21" i="31"/>
  <c r="M36" i="31"/>
  <c r="M28" i="31"/>
  <c r="M8" i="31"/>
  <c r="M31" i="31"/>
  <c r="M35" i="31"/>
  <c r="M51" i="31"/>
  <c r="M27" i="31"/>
  <c r="M39" i="31"/>
  <c r="M23" i="31"/>
  <c r="M18" i="31" l="1"/>
  <c r="M25" i="31"/>
  <c r="M24" i="31"/>
  <c r="M50" i="31"/>
  <c r="M40" i="31"/>
  <c r="M41" i="31"/>
  <c r="M34" i="31"/>
  <c r="M32" i="31"/>
  <c r="M33" i="31"/>
  <c r="M26" i="31"/>
  <c r="H25" i="31"/>
  <c r="M9" i="31"/>
  <c r="N25" i="31" l="1"/>
  <c r="I25" i="31"/>
  <c r="M10" i="31"/>
  <c r="H33" i="31"/>
  <c r="N33" i="31" l="1"/>
  <c r="I33" i="31"/>
  <c r="M11" i="31"/>
  <c r="M12" i="31" l="1"/>
  <c r="M13" i="31" l="1"/>
  <c r="M14" i="31" l="1"/>
  <c r="M15" i="31" l="1"/>
  <c r="M16" i="31" l="1"/>
  <c r="M17" i="31" l="1"/>
  <c r="H17" i="31"/>
  <c r="I17" i="31" l="1"/>
  <c r="N17" i="31"/>
  <c r="H74" i="5" l="1"/>
  <c r="H73" i="5"/>
  <c r="G15" i="5"/>
  <c r="I8" i="5"/>
  <c r="J7" i="5" s="1"/>
  <c r="N3" i="21" l="1"/>
  <c r="I49" i="31"/>
  <c r="C49" i="31"/>
  <c r="D48" i="31" s="1"/>
  <c r="C48" i="31" s="1"/>
  <c r="M48" i="31" l="1"/>
  <c r="D47" i="31"/>
  <c r="C47" i="31" s="1"/>
  <c r="M49" i="31"/>
  <c r="D46" i="31" l="1"/>
  <c r="C46" i="31" s="1"/>
  <c r="M47" i="31"/>
  <c r="M46" i="31" l="1"/>
  <c r="D45" i="31"/>
  <c r="C45" i="31" s="1"/>
  <c r="D44" i="31" l="1"/>
  <c r="C44" i="31" s="1"/>
  <c r="M45" i="31"/>
  <c r="D43" i="31" l="1"/>
  <c r="C43" i="31" s="1"/>
  <c r="M44" i="31"/>
  <c r="M43" i="31" l="1"/>
  <c r="D42" i="31"/>
  <c r="C42" i="31" s="1"/>
  <c r="D41" i="31" l="1"/>
  <c r="H41" i="31" s="1"/>
  <c r="M42" i="31"/>
  <c r="I41" i="31" l="1"/>
  <c r="N41" i="31"/>
</calcChain>
</file>

<file path=xl/sharedStrings.xml><?xml version="1.0" encoding="utf-8"?>
<sst xmlns="http://schemas.openxmlformats.org/spreadsheetml/2006/main" count="447" uniqueCount="302">
  <si>
    <t>BUS_SETUP</t>
    <phoneticPr fontId="1"/>
  </si>
  <si>
    <t>MDP_SETUP</t>
    <phoneticPr fontId="1"/>
  </si>
  <si>
    <t>MSA_ON_SETUP</t>
    <phoneticPr fontId="1"/>
  </si>
  <si>
    <t>ENA_ON_SETUP</t>
    <phoneticPr fontId="1"/>
  </si>
  <si>
    <t>HEP_ON_SETUP</t>
    <phoneticPr fontId="1"/>
  </si>
  <si>
    <t>MIA_ON_SETUP</t>
    <phoneticPr fontId="1"/>
  </si>
  <si>
    <t>MGF_ON_SETUP</t>
    <phoneticPr fontId="1"/>
  </si>
  <si>
    <t>PWI_ON_SETUP</t>
    <phoneticPr fontId="1"/>
  </si>
  <si>
    <t>SI Power ON</t>
    <phoneticPr fontId="1"/>
  </si>
  <si>
    <t>SI HV ON</t>
    <phoneticPr fontId="1"/>
  </si>
  <si>
    <t>MIA_HV_ON</t>
    <phoneticPr fontId="1"/>
  </si>
  <si>
    <t>MSA_HV_ON</t>
    <phoneticPr fontId="1"/>
  </si>
  <si>
    <t>HEP_HV_ON</t>
    <phoneticPr fontId="1"/>
  </si>
  <si>
    <t>ENA_HV_ON</t>
    <phoneticPr fontId="1"/>
  </si>
  <si>
    <t>SI HV OFF</t>
    <phoneticPr fontId="1"/>
  </si>
  <si>
    <t>HEP_HV_OFF</t>
    <phoneticPr fontId="1"/>
  </si>
  <si>
    <t>ENA_HV_OFF</t>
    <phoneticPr fontId="1"/>
  </si>
  <si>
    <t>MSA_HV_OFF</t>
    <phoneticPr fontId="1"/>
  </si>
  <si>
    <t>MIA_HV_OFF</t>
    <phoneticPr fontId="1"/>
  </si>
  <si>
    <t>SI Power OFF</t>
    <phoneticPr fontId="1"/>
  </si>
  <si>
    <t>HEP_OFF</t>
    <phoneticPr fontId="1"/>
  </si>
  <si>
    <t>MIA_OFF</t>
    <phoneticPr fontId="1"/>
  </si>
  <si>
    <t>ENA_OFF</t>
    <phoneticPr fontId="1"/>
  </si>
  <si>
    <t>MEA_OFF</t>
    <phoneticPr fontId="1"/>
  </si>
  <si>
    <t>MGF_OFF</t>
    <phoneticPr fontId="1"/>
  </si>
  <si>
    <t>PWI_OFF</t>
    <phoneticPr fontId="1"/>
  </si>
  <si>
    <t>MSA_OFF</t>
    <phoneticPr fontId="1"/>
  </si>
  <si>
    <t>MDP OFF</t>
    <phoneticPr fontId="1"/>
  </si>
  <si>
    <t>MDP_OFF</t>
    <phoneticPr fontId="1"/>
  </si>
  <si>
    <t>BUS OFF</t>
    <phoneticPr fontId="1"/>
  </si>
  <si>
    <t>BUS ON</t>
    <phoneticPr fontId="1"/>
  </si>
  <si>
    <t>MDP ON</t>
    <phoneticPr fontId="1"/>
  </si>
  <si>
    <t>BUS_OFF</t>
    <phoneticPr fontId="1"/>
  </si>
  <si>
    <t>TLM mode change (MODE_5)</t>
    <phoneticPr fontId="1"/>
  </si>
  <si>
    <t>TLM_MODE_5</t>
    <phoneticPr fontId="1"/>
  </si>
  <si>
    <t>TLM mode change (MODE_10)</t>
    <phoneticPr fontId="1"/>
  </si>
  <si>
    <t>TLM_MODE_10</t>
    <phoneticPr fontId="1"/>
  </si>
  <si>
    <t>Duration (sec)</t>
    <phoneticPr fontId="1"/>
  </si>
  <si>
    <t>PME_OFF</t>
    <phoneticPr fontId="1"/>
  </si>
  <si>
    <t>PME_ON</t>
    <phoneticPr fontId="1"/>
  </si>
  <si>
    <t>MDP_CRUISE_SET</t>
  </si>
  <si>
    <t>NO.</t>
    <phoneticPr fontId="1"/>
  </si>
  <si>
    <t>MIA_HV_ON_MAG</t>
    <phoneticPr fontId="1"/>
  </si>
  <si>
    <t>MIA_HV_ON_SW</t>
    <phoneticPr fontId="1"/>
  </si>
  <si>
    <t>main2-BUS_NECP_HV_MONI_ON_XDOR_001_M60.cps</t>
  </si>
  <si>
    <t>main2-BUS_TLM_MODE_5.cps</t>
  </si>
  <si>
    <t>main2-BUS_TLM_MODE_10.cps</t>
  </si>
  <si>
    <t>ENA_power_ON.cps</t>
  </si>
  <si>
    <t>ENA_power_OFF.cps</t>
  </si>
  <si>
    <t>ENA_HV_ON.cps</t>
  </si>
  <si>
    <t>ENA_HV_OFF.cps</t>
  </si>
  <si>
    <t>main2-HEPE_HV_OFF_OBS_OFF.cps</t>
  </si>
  <si>
    <t>main2-HEPE_HV_ON_OBS_START.cps</t>
  </si>
  <si>
    <t>main2-HEP_ON_START_for_TL.cps</t>
  </si>
  <si>
    <t>main2-HEPE_OFF_STOP.cps</t>
  </si>
  <si>
    <t>MEA_Earth_Flyby_2_ON_HVON.cps, MEA_Earth_Flyby_5_ON_HVON.cps, MEA_Earth_Flyby_7_ON_HVON.cps</t>
    <phoneticPr fontId="1"/>
  </si>
  <si>
    <t>MEA_Earth_Flyby_6_ON_HVOFF.cps</t>
  </si>
  <si>
    <t>20200410_Earth-fly-by_MGF_ON_20200221.cps</t>
  </si>
  <si>
    <t>20200410_Earth-fly-by_MGF_OFF_20200221.cps</t>
  </si>
  <si>
    <t>main2-PWI_OFF.cps</t>
  </si>
  <si>
    <t>main2-PME_ON.cps</t>
  </si>
  <si>
    <t>main2-PME_OFF.cps</t>
  </si>
  <si>
    <t>main2-MDP_CRUISE_SET.cps</t>
  </si>
  <si>
    <t>main2-MIA_HV_OFF.cps</t>
  </si>
  <si>
    <t>main2-MIA_HV_ON.cps</t>
  </si>
  <si>
    <t>main2-MIA_HV_ON_MAG.cps</t>
  </si>
  <si>
    <t>main2-MIA_HV_ON_SW.cps</t>
  </si>
  <si>
    <t>main2-MIA_OFF.cps</t>
  </si>
  <si>
    <t>main2-MIA_ON.cps</t>
  </si>
  <si>
    <t>main2-MSA_HV_OFF.cps</t>
  </si>
  <si>
    <t>main2-MSA_HV_ON.cps</t>
  </si>
  <si>
    <t>main2-MSA_OFF.cps</t>
  </si>
  <si>
    <t>main2-MSA_ON.cps</t>
  </si>
  <si>
    <t>MEA_HV_ON</t>
    <phoneticPr fontId="1"/>
  </si>
  <si>
    <t>MEA_ON_SETUP_SW</t>
    <phoneticPr fontId="1"/>
  </si>
  <si>
    <t>MEA_ON_SETUP_MAG</t>
    <phoneticPr fontId="1"/>
  </si>
  <si>
    <t xml:space="preserve">MEA_Earth_Flyby_1_ON_HVOFF.cps, </t>
    <phoneticPr fontId="1"/>
  </si>
  <si>
    <t>MEA_Earth_Flyby_4_ON_HVOFF.cps</t>
  </si>
  <si>
    <t>MEA_HV_SCAN_OFF</t>
    <phoneticPr fontId="1"/>
  </si>
  <si>
    <t>MEA_HV_OFF</t>
    <phoneticPr fontId="1"/>
  </si>
  <si>
    <t>MEA_Earth_Flyby_3_OFF.cps,MEA_Earth_Flyby_8_OFF.cps(shutdownなし）</t>
    <phoneticPr fontId="1"/>
  </si>
  <si>
    <t>MEA_Earth_Flyby_3_OFF.cps,MEA_Earth_Flyby_8_OFF.cps(shutdown)のみ</t>
    <phoneticPr fontId="1"/>
  </si>
  <si>
    <t>暫定的に600sec入れてある</t>
    <rPh sb="0" eb="2">
      <t>ザンテイ</t>
    </rPh>
    <rPh sb="2" eb="3">
      <t>テキ</t>
    </rPh>
    <rPh sb="10" eb="11">
      <t>イ</t>
    </rPh>
    <phoneticPr fontId="1"/>
  </si>
  <si>
    <t>MDM_ON_SETUP</t>
    <phoneticPr fontId="1"/>
  </si>
  <si>
    <t>MDM_OFF</t>
    <phoneticPr fontId="1"/>
  </si>
  <si>
    <t xml:space="preserve">filename </t>
    <phoneticPr fontId="1"/>
  </si>
  <si>
    <t>source filename</t>
    <phoneticPr fontId="1"/>
  </si>
  <si>
    <t>cmdcount</t>
    <phoneticPr fontId="1"/>
  </si>
  <si>
    <t>dcsm-EF_PWI_ON_CRUSE.cps</t>
  </si>
  <si>
    <t>クルーズ観測手順.txt</t>
    <rPh sb="4" eb="6">
      <t>カンソク</t>
    </rPh>
    <rPh sb="6" eb="8">
      <t>テジュン</t>
    </rPh>
    <phoneticPr fontId="1"/>
  </si>
  <si>
    <t>MEA1_HV_ON</t>
    <phoneticPr fontId="1"/>
  </si>
  <si>
    <t>MEA1_HV_SCAN_OFF</t>
    <phoneticPr fontId="1"/>
  </si>
  <si>
    <t>MEA1_OFF</t>
    <phoneticPr fontId="1"/>
  </si>
  <si>
    <t>MEA1_ON_SETUP_SW</t>
    <phoneticPr fontId="1"/>
  </si>
  <si>
    <t>ID</t>
  </si>
  <si>
    <t>date time excel</t>
  </si>
  <si>
    <t>duration(s)</t>
  </si>
  <si>
    <t>WOLS</t>
  </si>
  <si>
    <t>MEA1_HV_OFF</t>
    <phoneticPr fontId="1"/>
  </si>
  <si>
    <t>dcsm-EF_MEA1_HV_OFF.cps</t>
    <phoneticPr fontId="1"/>
  </si>
  <si>
    <t>MACRO COMMAND ENA</t>
    <phoneticPr fontId="1"/>
  </si>
  <si>
    <t>MC_ENA</t>
    <phoneticPr fontId="1"/>
  </si>
  <si>
    <t>main2-MC_ENA_MDP_XDOR_001_M58.cps</t>
    <phoneticPr fontId="1"/>
  </si>
  <si>
    <t>WOL#1</t>
    <phoneticPr fontId="1"/>
  </si>
  <si>
    <t>WOL#2</t>
    <phoneticPr fontId="1"/>
  </si>
  <si>
    <t>WOL#3</t>
    <phoneticPr fontId="1"/>
  </si>
  <si>
    <t>ENA_HV_ON_H</t>
    <phoneticPr fontId="1"/>
  </si>
  <si>
    <t>ENA_HV_ON_H.cps</t>
    <phoneticPr fontId="1"/>
  </si>
  <si>
    <t>MSA_HV_ON_VFB</t>
    <phoneticPr fontId="1"/>
  </si>
  <si>
    <t>MSA_HV_OFF_VFB</t>
    <phoneticPr fontId="1"/>
  </si>
  <si>
    <t>MIA_HV_ON_RC</t>
    <phoneticPr fontId="1"/>
  </si>
  <si>
    <t>MIA_HV_ON_MAG_RC</t>
    <phoneticPr fontId="1"/>
  </si>
  <si>
    <t>MIA_HV_ON_SW_RC</t>
    <phoneticPr fontId="1"/>
  </si>
  <si>
    <t>MSA SOFT RESET</t>
    <phoneticPr fontId="1"/>
  </si>
  <si>
    <t>main2-CRCO_PART1_XOR_002_M80</t>
  </si>
  <si>
    <t>BUS_SETUP_D</t>
    <phoneticPr fontId="1"/>
  </si>
  <si>
    <t>MDP_ON_D</t>
    <phoneticPr fontId="1"/>
  </si>
  <si>
    <t>dcsm-EF_MDP_ON</t>
    <phoneticPr fontId="1"/>
  </si>
  <si>
    <t>SI Check</t>
    <phoneticPr fontId="1"/>
  </si>
  <si>
    <t>PWI_CHECK</t>
    <phoneticPr fontId="1"/>
  </si>
  <si>
    <t>MGF_CHECK</t>
    <phoneticPr fontId="1"/>
  </si>
  <si>
    <t>MASTWPT_CHECK</t>
    <phoneticPr fontId="1"/>
  </si>
  <si>
    <t>MDM_CHECK</t>
    <phoneticPr fontId="1"/>
  </si>
  <si>
    <t>ENA_CHECK</t>
    <phoneticPr fontId="1"/>
  </si>
  <si>
    <t>MEA_CHECK</t>
    <phoneticPr fontId="1"/>
  </si>
  <si>
    <t>MSA_CHECK</t>
    <phoneticPr fontId="1"/>
  </si>
  <si>
    <t>MIA_CHECK</t>
    <phoneticPr fontId="1"/>
  </si>
  <si>
    <t>HEP_CHECK</t>
    <phoneticPr fontId="1"/>
  </si>
  <si>
    <t>MSASI_CHECK</t>
    <phoneticPr fontId="1"/>
  </si>
  <si>
    <t>MDP_OFF_D</t>
    <phoneticPr fontId="1"/>
  </si>
  <si>
    <t>dcsm-EF_MDP_POWEROFF</t>
    <phoneticPr fontId="1"/>
  </si>
  <si>
    <t>BUS_OFF_D</t>
    <phoneticPr fontId="1"/>
  </si>
  <si>
    <t>dcsm-EF_BUS_MONI_OFF</t>
    <phoneticPr fontId="1"/>
  </si>
  <si>
    <t>TCSF_MSASI</t>
    <phoneticPr fontId="1"/>
  </si>
  <si>
    <t>dcsm-tcfs_tbl1_msasi_set.cps</t>
  </si>
  <si>
    <t>MSA_SOFT_RESET2</t>
    <phoneticPr fontId="1"/>
  </si>
  <si>
    <t>dcsm-EF_MSA_SOFT_RESET2.cps</t>
    <phoneticPr fontId="1"/>
  </si>
  <si>
    <t>WAIT3600</t>
    <phoneticPr fontId="1"/>
  </si>
  <si>
    <t>WAIT3500</t>
    <phoneticPr fontId="1"/>
  </si>
  <si>
    <t>MSASI_DARK_1</t>
    <phoneticPr fontId="1"/>
  </si>
  <si>
    <t>dcsm-MSASI_dark_CO_sequence1.cps</t>
    <phoneticPr fontId="1"/>
  </si>
  <si>
    <t>MSASI_DARK_2</t>
    <phoneticPr fontId="1"/>
  </si>
  <si>
    <t>dcsm-MSASI_dark_CO_sequence2.cps</t>
    <phoneticPr fontId="1"/>
  </si>
  <si>
    <t>MEA2_MEM_DMP</t>
    <phoneticPr fontId="1"/>
  </si>
  <si>
    <t>dcsm-MEA2_MEM_DMP.cps</t>
  </si>
  <si>
    <t>WAIT19357</t>
    <phoneticPr fontId="1"/>
  </si>
  <si>
    <t>WAIT1800</t>
    <phoneticPr fontId="1"/>
  </si>
  <si>
    <t>WAIT_SEC 1800</t>
    <phoneticPr fontId="1"/>
  </si>
  <si>
    <t>START</t>
    <phoneticPr fontId="1"/>
  </si>
  <si>
    <t>5days</t>
    <phoneticPr fontId="1"/>
  </si>
  <si>
    <t>Relative time (h)</t>
    <phoneticPr fontId="1"/>
  </si>
  <si>
    <t>Absolute time (UTC)</t>
    <phoneticPr fontId="1"/>
  </si>
  <si>
    <t>Start</t>
    <phoneticPr fontId="1"/>
  </si>
  <si>
    <t>End</t>
    <phoneticPr fontId="1"/>
  </si>
  <si>
    <t>Event</t>
    <phoneticPr fontId="1"/>
  </si>
  <si>
    <t>Activity</t>
    <phoneticPr fontId="1"/>
  </si>
  <si>
    <t>Procedure</t>
    <phoneticPr fontId="1"/>
  </si>
  <si>
    <t>cmd count</t>
    <phoneticPr fontId="1"/>
  </si>
  <si>
    <t>MDP_ERR_LOG_DUMP</t>
    <phoneticPr fontId="1"/>
  </si>
  <si>
    <t>main2-MDP_ERR_LOG_DUMP_TL_XDOR_001_M08</t>
  </si>
  <si>
    <t>CrouseCheckOut</t>
    <phoneticPr fontId="1"/>
  </si>
  <si>
    <t>CRCO_BUS_MONI_ON</t>
    <phoneticPr fontId="1"/>
  </si>
  <si>
    <t>main2-CRCO_PART1_XOR_003_M80</t>
    <phoneticPr fontId="1"/>
  </si>
  <si>
    <t>CRCO_ENA</t>
    <phoneticPr fontId="1"/>
  </si>
  <si>
    <t>CRCO_HEPE</t>
    <phoneticPr fontId="1"/>
  </si>
  <si>
    <t>CRCO_HEPI</t>
    <phoneticPr fontId="1"/>
  </si>
  <si>
    <t>CRCO_MASTWPT</t>
    <phoneticPr fontId="1"/>
  </si>
  <si>
    <t>CRCO_MDM</t>
    <phoneticPr fontId="1"/>
  </si>
  <si>
    <t>CRCO_MDP_OFF</t>
    <phoneticPr fontId="1"/>
  </si>
  <si>
    <t>CRCO_MDP_ON</t>
    <phoneticPr fontId="1"/>
  </si>
  <si>
    <t>CRCO_MEA</t>
    <phoneticPr fontId="1"/>
  </si>
  <si>
    <t>CRCO_MGF</t>
    <phoneticPr fontId="1"/>
  </si>
  <si>
    <t>CRCO_MIA</t>
    <phoneticPr fontId="1"/>
  </si>
  <si>
    <t>CRCO_MSASI</t>
    <phoneticPr fontId="1"/>
  </si>
  <si>
    <t>CRCO_MSA</t>
    <phoneticPr fontId="1"/>
  </si>
  <si>
    <t>CRCO_PME_OFF</t>
    <phoneticPr fontId="1"/>
  </si>
  <si>
    <t>CRCO_PME_ON</t>
    <phoneticPr fontId="1"/>
  </si>
  <si>
    <t>CRCO_PWI</t>
    <phoneticPr fontId="1"/>
  </si>
  <si>
    <t>CRCO_SI_READY</t>
    <phoneticPr fontId="1"/>
  </si>
  <si>
    <t>main2-CRCO_PART2_XOR_002_M80</t>
  </si>
  <si>
    <t>dcsm-EF_MDP_POWEROFF</t>
  </si>
  <si>
    <t>main2-CRCO_PART4_XOR_002_M80</t>
  </si>
  <si>
    <t>dcsm-EF_BUS_MONI_OFF</t>
  </si>
  <si>
    <t>dcsm-tcfs_tbl1_msasi_set</t>
  </si>
  <si>
    <t>dcsm-EF_MSA_ON</t>
  </si>
  <si>
    <t>dcsm-EF_PME_ON</t>
  </si>
  <si>
    <t>dcsm-EF_PWI_ON_CRUISE</t>
  </si>
  <si>
    <t>dcsm-EF_MEA_ON_SW</t>
  </si>
  <si>
    <t>dcsm-EF_MEA1_ON_SW</t>
  </si>
  <si>
    <t>dcsm-EF_MEA_ON_MAG</t>
  </si>
  <si>
    <t>dcsm-EF_ENA_power_ON</t>
  </si>
  <si>
    <t>dcsm-EF_MIA_ON</t>
  </si>
  <si>
    <t>dcsm-EF_HEP_ON_START_for_TL</t>
  </si>
  <si>
    <t>dcsm-EF_MDP_ON</t>
  </si>
  <si>
    <t>dcsm-EF_MDP_CRUISE_SET</t>
  </si>
  <si>
    <t>dcsm-EF_MDM_ON</t>
  </si>
  <si>
    <t>dcsm-EF_MEA_HV_ON</t>
  </si>
  <si>
    <t>dcsm-EF_MEA1_HV_ON</t>
  </si>
  <si>
    <t>dcsm-EF_MIA_HV_ON</t>
  </si>
  <si>
    <t>dcsm-EF_MIA_HV_ON_MAG</t>
  </si>
  <si>
    <t>dcsm-EF_MIA_HV_ON_SW</t>
  </si>
  <si>
    <t>dcsm-EF_MIA_HV_ON_RC</t>
  </si>
  <si>
    <t>dcsm-EF_MIA_HV_ON_MAG_RC</t>
  </si>
  <si>
    <t>dcsm-EF_MIA_HV_ON_SW_RC</t>
  </si>
  <si>
    <t>dcsm-EF_MSA_HV_ON_1,dcsm-EF_MSA_HV_ON_2</t>
  </si>
  <si>
    <t>dcsm-EF_MSA_HV_ON_1_VFB,dcsm-EF_MSA_HV_ON_2_VFB</t>
  </si>
  <si>
    <t>dcsm-EF_ENA_HV_ON</t>
  </si>
  <si>
    <t>dcsm-EF_ENA_HV_ON_H</t>
  </si>
  <si>
    <t>dcsm-EF_HEPE_HV_ON_OBS_START</t>
  </si>
  <si>
    <t>dcsm-EF_BUS_TLM_MODE_5</t>
  </si>
  <si>
    <t>dcsm-EF_BUS_TLM_MODE_10</t>
  </si>
  <si>
    <t>dcsm-EF_HEPE_HV_OFF_OBS_OFF</t>
  </si>
  <si>
    <t>dcsm-EF_ENA_HV_OFF</t>
  </si>
  <si>
    <t>dcsm-EF_MSA_HV_OFF</t>
  </si>
  <si>
    <t>dcsm-EF_MSA_HV_OFF_VFB</t>
  </si>
  <si>
    <t>dcsm-EF_MIA_HV_OFF</t>
  </si>
  <si>
    <t>dcsm-EF_MEA_HV_SCAN_OFF</t>
  </si>
  <si>
    <t>dcsm-EF_MEA1_HV_SCAN_OFF</t>
  </si>
  <si>
    <t>dcsm-EF_MEA_HV_OFF</t>
  </si>
  <si>
    <t>dcsm-EF_MEA1_HV_OFF</t>
  </si>
  <si>
    <t>dcsm-EF_HEPE_OFF_STOP</t>
  </si>
  <si>
    <t>dcsm-EF_MIA_OFF</t>
  </si>
  <si>
    <t>dcsm-EF_ENA_power_OFF</t>
  </si>
  <si>
    <t>dcsm-EF_MEA_OFF</t>
  </si>
  <si>
    <t>dcsm-EF_MEA1_OFF</t>
  </si>
  <si>
    <t>dcsm-EF_MGF_OFF</t>
  </si>
  <si>
    <t>dcsm-EF_PWI_OFF</t>
  </si>
  <si>
    <t>dcsm-EF_PME_OFF</t>
  </si>
  <si>
    <t>dcsm-EF_MSA_OFF</t>
  </si>
  <si>
    <t>dcsm-EF_MDM_OFF</t>
  </si>
  <si>
    <t>dcsm-EF_MSA_SOFT_RESET2</t>
  </si>
  <si>
    <t>dcsm-MC_ENA_MDP</t>
  </si>
  <si>
    <t>dcsm-MSASI_dark_CO_sequence1</t>
  </si>
  <si>
    <t>dcsm-MSASI_dark_CO_sequence2</t>
  </si>
  <si>
    <t>dcsm-MEA2_MEM_DMP</t>
  </si>
  <si>
    <t>dcsm-MDP_ERR_LOG_DUMP</t>
  </si>
  <si>
    <t>dcsm-CRCO_BUS_MONI_ON</t>
  </si>
  <si>
    <t>dcsm-CRCO_ENA_CHECK</t>
  </si>
  <si>
    <t>dcsm-CRCO_HEPE_CHECK</t>
  </si>
  <si>
    <t>dcsm-CRCO_HEPI_CHECK</t>
  </si>
  <si>
    <t>dcsm-CRCO_MASTWPT_CHECK</t>
  </si>
  <si>
    <t>dcsm-CRCO_MDM_CHECK</t>
  </si>
  <si>
    <t>dcsm-CRCO_MDP_OFF</t>
  </si>
  <si>
    <t>dcsm-CRCO_MDP_ON</t>
  </si>
  <si>
    <t>dcsm-CRCO_MEA_CHECK</t>
  </si>
  <si>
    <t>dcsm-CRCO_MGF_CHECK</t>
  </si>
  <si>
    <t>dcsm-CRCO_MIA_CHECK</t>
  </si>
  <si>
    <t>dcsm-CRCO_MSASI_CHECK</t>
  </si>
  <si>
    <t>dcsm-CRCO_MSA_CHECK</t>
  </si>
  <si>
    <t>dcsm-CRCO_PME_OFF</t>
  </si>
  <si>
    <t>dcsm-CRCO_PME_ON</t>
  </si>
  <si>
    <t>dcsm-CRCO_PWI_CHECK</t>
  </si>
  <si>
    <t>dcsm-CRCO_SI_READY</t>
  </si>
  <si>
    <t>□</t>
    <phoneticPr fontId="1"/>
  </si>
  <si>
    <t>Excelの時間を確認する　時間通りになっているか</t>
  </si>
  <si>
    <t>2021/6/25以降　dcsm-CRCO_MSA_CHECK_C　が最新　dcsm-CRCO_MSA_CHECKは使用しない（クルーズチェックアウトの時）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</si>
  <si>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dcsm-CRCO_MIA_CHECK_C　が最新　dcsm-CRCO_MIA_CHECKは使用しない（クルーズチェックアウトの時）</t>
    <rPh sb="9" eb="11">
      <t>イコウ</t>
    </rPh>
    <rPh sb="35" eb="37">
      <t>サイシン</t>
    </rPh>
    <rPh sb="58" eb="60">
      <t>シヨウ</t>
    </rPh>
    <rPh sb="76" eb="77">
      <t>トキ</t>
    </rPh>
    <phoneticPr fontId="1"/>
  </si>
  <si>
    <t>2021/6/25以降　dcsm-EF_MSA_ON_C　が最新　dcsm-EF_MSA_ONは使用しない</t>
    <rPh sb="9" eb="11">
      <t>イコウ</t>
    </rPh>
    <rPh sb="30" eb="32">
      <t>サイシン</t>
    </rPh>
    <rPh sb="48" eb="50">
      <t>シヨウ</t>
    </rPh>
    <phoneticPr fontId="1"/>
  </si>
  <si>
    <t>MEA1の  SCAN ON は　dcsm-EF_MEA1_ON_SW.cpsに入っているので
　　　順番は　MDP ONして
　　　　　　　dcsm-EF_MEA1_ON_SW.cps
　　　　　　　dcsm-EF_MEA1_HV_ON.cps
　　　　　　　dcsm-EF_MEA1_HV_OFF.cps
　　　　　　　dcsm-EF_MEA1_HV_ON.cps
　　　　　　　dcsm-EF_MEA1_HV_SCAN_OFF.cps
　　　　　　　dcsm-EF_MEA1_OFF.cps
　　　　　　　MDP　OFF
  　　　　　　dcsm-EF_MEA_ON_SW.cps
　　　　　　　dcsm-EF_MEA_HV_ON.cps
　　　　　　　dcsm-EF_MEA_HV_OFF.cps
　　　　　　　dcsm-EF_MEA_HV_ON.cps
　　　　　　　dcsm-EF_MEA_HV_SCAN_OFF.cps
　　　　　　　dcsm-EF_MEA_OFF.cps
　　　になる
　SCAN OFFにすると　データが出てこない　HV OFF-&gt;ON時は注意する</t>
    <phoneticPr fontId="1"/>
  </si>
  <si>
    <t>チェック</t>
    <phoneticPr fontId="1"/>
  </si>
  <si>
    <t>項目</t>
    <rPh sb="0" eb="2">
      <t>コウモク</t>
    </rPh>
    <phoneticPr fontId="1"/>
  </si>
  <si>
    <t>コマンド作成時注意項目</t>
    <rPh sb="4" eb="6">
      <t>サクセイ</t>
    </rPh>
    <rPh sb="6" eb="7">
      <t>ジ</t>
    </rPh>
    <rPh sb="7" eb="9">
      <t>チュウイ</t>
    </rPh>
    <rPh sb="9" eb="11">
      <t>コウモク</t>
    </rPh>
    <phoneticPr fontId="1"/>
  </si>
  <si>
    <t>BUS_ON</t>
    <phoneticPr fontId="1"/>
  </si>
  <si>
    <t>Observation A</t>
    <phoneticPr fontId="1"/>
  </si>
  <si>
    <t>END</t>
    <phoneticPr fontId="1"/>
  </si>
  <si>
    <t xml:space="preserve">
観測期間最終日に、観測を行った機器の”OFF”手順が入っていることを確認する。
ただし、PWI,MGF,MAST,WPT-OFF手順の後にPME-OFF手順が入っていることを確認する。
</t>
    <rPh sb="1" eb="3">
      <t>カンソク</t>
    </rPh>
    <rPh sb="3" eb="5">
      <t>キカン</t>
    </rPh>
    <rPh sb="5" eb="8">
      <t>サイシュウビ</t>
    </rPh>
    <rPh sb="10" eb="12">
      <t>カンソク</t>
    </rPh>
    <rPh sb="13" eb="14">
      <t>オコナ</t>
    </rPh>
    <rPh sb="16" eb="18">
      <t>キキ</t>
    </rPh>
    <rPh sb="24" eb="26">
      <t>テジュン</t>
    </rPh>
    <rPh sb="27" eb="28">
      <t>ハイ</t>
    </rPh>
    <rPh sb="35" eb="37">
      <t>カクニン</t>
    </rPh>
    <rPh sb="68" eb="69">
      <t>アト</t>
    </rPh>
    <phoneticPr fontId="1"/>
  </si>
  <si>
    <t xml:space="preserve">
観測期間開始時に「dcsm-EF_BUS_MONI_ON」手順が入っていることを確認する。
ただし、前回の観測終了時に「dcsm-EF_BUS_MONI_OFF」を実行していない場合は確認不要。
</t>
    <rPh sb="1" eb="3">
      <t>カンソク</t>
    </rPh>
    <rPh sb="3" eb="5">
      <t>キカン</t>
    </rPh>
    <rPh sb="5" eb="7">
      <t>カイシ</t>
    </rPh>
    <rPh sb="7" eb="8">
      <t>ジ</t>
    </rPh>
    <rPh sb="30" eb="32">
      <t>テジュン</t>
    </rPh>
    <rPh sb="33" eb="34">
      <t>ハイ</t>
    </rPh>
    <rPh sb="41" eb="43">
      <t>カクニン</t>
    </rPh>
    <rPh sb="51" eb="53">
      <t>ゼンカイ</t>
    </rPh>
    <rPh sb="54" eb="56">
      <t>カンソク</t>
    </rPh>
    <rPh sb="56" eb="59">
      <t>シュウリョウジ</t>
    </rPh>
    <rPh sb="83" eb="85">
      <t>ジッコウ</t>
    </rPh>
    <rPh sb="90" eb="92">
      <t>バアイ</t>
    </rPh>
    <rPh sb="93" eb="95">
      <t>カクニン</t>
    </rPh>
    <rPh sb="95" eb="97">
      <t>フヨウ</t>
    </rPh>
    <phoneticPr fontId="1"/>
  </si>
  <si>
    <t xml:space="preserve">
TLM MODEが観測前に「５」　観測終了後は「１０」　となっていることを確認する
</t>
    <rPh sb="12" eb="13">
      <t>マエ</t>
    </rPh>
    <rPh sb="22" eb="23">
      <t>ゴ</t>
    </rPh>
    <phoneticPr fontId="1"/>
  </si>
  <si>
    <t>WOLの開始時刻が正しいことを確認する</t>
    <rPh sb="4" eb="6">
      <t>カイシ</t>
    </rPh>
    <rPh sb="6" eb="8">
      <t>ジコク</t>
    </rPh>
    <rPh sb="9" eb="10">
      <t>タダ</t>
    </rPh>
    <rPh sb="15" eb="17">
      <t>カクニン</t>
    </rPh>
    <phoneticPr fontId="1"/>
  </si>
  <si>
    <t xml:space="preserve">
観測時間が”86400”を超えるていないか確認する。
超えていた場合は、main計画作成時に途中ダミーコマンドを挿入すること
</t>
    <rPh sb="1" eb="3">
      <t>カンソク</t>
    </rPh>
    <rPh sb="3" eb="5">
      <t>ジカン</t>
    </rPh>
    <rPh sb="22" eb="24">
      <t>カクニン</t>
    </rPh>
    <rPh sb="28" eb="29">
      <t>コ</t>
    </rPh>
    <rPh sb="33" eb="35">
      <t>バアイ</t>
    </rPh>
    <rPh sb="41" eb="43">
      <t>ケイカク</t>
    </rPh>
    <rPh sb="43" eb="45">
      <t>サクセイ</t>
    </rPh>
    <rPh sb="45" eb="46">
      <t>ジ</t>
    </rPh>
    <phoneticPr fontId="1"/>
  </si>
  <si>
    <t xml:space="preserve">
観測期間開始日に、観測する機器の”ON”手順が入っていることを確認する。
ただし、PWI、MGF、MAST、WPTを"ON"にする場合は、PWI、MGF、MAST、WPTよりも先にPMEが"ON"となっていること。
※クルーズ観測中は、MEA1,HEPE,MGFのみ”ON”
</t>
    <rPh sb="1" eb="3">
      <t>カンソク</t>
    </rPh>
    <rPh sb="3" eb="5">
      <t>キカン</t>
    </rPh>
    <rPh sb="5" eb="8">
      <t>カイシビ</t>
    </rPh>
    <rPh sb="10" eb="12">
      <t>カンソク</t>
    </rPh>
    <rPh sb="14" eb="16">
      <t>キキ</t>
    </rPh>
    <rPh sb="21" eb="23">
      <t>テジュン</t>
    </rPh>
    <rPh sb="24" eb="25">
      <t>ハイ</t>
    </rPh>
    <rPh sb="32" eb="34">
      <t>カクニン</t>
    </rPh>
    <rPh sb="66" eb="68">
      <t>バアイ</t>
    </rPh>
    <rPh sb="89" eb="90">
      <t>サキ</t>
    </rPh>
    <rPh sb="116" eb="117">
      <t>チュウ</t>
    </rPh>
    <phoneticPr fontId="1"/>
  </si>
  <si>
    <t xml:space="preserve">
MDP_POWEROFFのあとにdcsm-MC_ENA_MDPが入っていることを確認する。
</t>
    <rPh sb="33" eb="34">
      <t>ハイ</t>
    </rPh>
    <rPh sb="41" eb="43">
      <t>カクニン</t>
    </rPh>
    <phoneticPr fontId="1"/>
  </si>
  <si>
    <t xml:space="preserve">
CELのMONI ONは長時間(1h以上の場合は、山下さんと要相談)しないこと　
BUSにはCELのみのもあるので注意　dcsm-BUS_CEL_MONI_ON　dcsm-BUS_CEL_MONI_OFF
</t>
    <rPh sb="19" eb="21">
      <t>イジョウ</t>
    </rPh>
    <rPh sb="22" eb="24">
      <t>バアイ</t>
    </rPh>
    <rPh sb="26" eb="28">
      <t>ヤマシタ</t>
    </rPh>
    <rPh sb="31" eb="32">
      <t>ヨウ</t>
    </rPh>
    <rPh sb="32" eb="34">
      <t>ソウダン</t>
    </rPh>
    <phoneticPr fontId="1"/>
  </si>
  <si>
    <t xml:space="preserve">
WOLの時間を確認　HV　OFFになっていることを確認する
↓
クルーズ観測を行っている機器(HEPE、ENA、MIA、MEA、MSAのみ)
フライバイを行っている機器(MSA,PWI,MGF,MEA,ENA,MIA,HEPE,MDM)
</t>
    <rPh sb="26" eb="28">
      <t>カクニン</t>
    </rPh>
    <rPh sb="37" eb="39">
      <t>カンソク</t>
    </rPh>
    <rPh sb="40" eb="41">
      <t>オコナ</t>
    </rPh>
    <rPh sb="45" eb="47">
      <t>キキ</t>
    </rPh>
    <rPh sb="78" eb="79">
      <t>オコナ</t>
    </rPh>
    <rPh sb="83" eb="85">
      <t>キキ</t>
    </rPh>
    <phoneticPr fontId="1"/>
  </si>
  <si>
    <t xml:space="preserve">
WOL終了時刻＋10以降にのHVがONになっていることを確認する。
クルーズ観測を行っている機器(HEPE、ENA、MIA、MEA、MSAのみ)
フライバイを行っている機器(MSA,PWI,MGF,MEA,ENA,MIA,HEPE,MDM)
</t>
    <rPh sb="4" eb="6">
      <t>シュウリョウ</t>
    </rPh>
    <rPh sb="11" eb="13">
      <t>イコウ</t>
    </rPh>
    <phoneticPr fontId="1"/>
  </si>
  <si>
    <t>フライバイ時、MIAのHV_ON時間帯によって違うので必ず確認する
MIA_HV_ON_RC
MIA_HV_ON_SW_RC
MIA_HV_ON_MAG_RC</t>
    <rPh sb="5" eb="6">
      <t>ジ</t>
    </rPh>
    <rPh sb="16" eb="18">
      <t>ジカン</t>
    </rPh>
    <rPh sb="18" eb="19">
      <t>タイ</t>
    </rPh>
    <rPh sb="23" eb="24">
      <t>チガ</t>
    </rPh>
    <rPh sb="27" eb="28">
      <t>カナラ</t>
    </rPh>
    <rPh sb="29" eb="31">
      <t>カクニン</t>
    </rPh>
    <phoneticPr fontId="1"/>
  </si>
  <si>
    <t>確認事項</t>
    <rPh sb="0" eb="2">
      <t>カクニン</t>
    </rPh>
    <rPh sb="2" eb="4">
      <t>ジコウ</t>
    </rPh>
    <phoneticPr fontId="1"/>
  </si>
  <si>
    <t>回答</t>
    <rPh sb="0" eb="2">
      <t>カイトウ</t>
    </rPh>
    <phoneticPr fontId="1"/>
  </si>
  <si>
    <t>CLOSE</t>
    <phoneticPr fontId="1"/>
  </si>
  <si>
    <t>dcsm-EF_BUS_MONI_ON</t>
    <phoneticPr fontId="1"/>
  </si>
  <si>
    <t>dcsm-EF_MGF_ON</t>
    <phoneticPr fontId="1"/>
  </si>
  <si>
    <t>MSA_HV_ON_VFB1</t>
    <phoneticPr fontId="1"/>
  </si>
  <si>
    <t>dcsm-EF_MSA_HV_ON_1_VFB</t>
    <phoneticPr fontId="1"/>
  </si>
  <si>
    <t>MSA_HV_ON_VFB2</t>
    <phoneticPr fontId="1"/>
  </si>
  <si>
    <t>dcsm-EF_MSA_HV_ON_2_VFB</t>
    <phoneticPr fontId="1"/>
  </si>
  <si>
    <t>MSA_ON_SETUP_C</t>
    <phoneticPr fontId="1"/>
  </si>
  <si>
    <t>dcsm-EF_MSA_ON_C</t>
    <phoneticPr fontId="1"/>
  </si>
  <si>
    <t>OBCP START</t>
    <phoneticPr fontId="1"/>
  </si>
  <si>
    <t>OBCP END</t>
    <phoneticPr fontId="1"/>
  </si>
  <si>
    <t>CMD END</t>
    <phoneticPr fontId="1"/>
  </si>
  <si>
    <t>XOR Time</t>
    <phoneticPr fontId="1"/>
  </si>
  <si>
    <t>Mission: 7kbps, without user HK</t>
    <phoneticPr fontId="1"/>
  </si>
  <si>
    <t>Mission: 4kbps, with user HK</t>
    <phoneticPr fontId="1"/>
  </si>
  <si>
    <t>SI OFF</t>
    <phoneticPr fontId="1"/>
  </si>
  <si>
    <t>START　TIME</t>
    <phoneticPr fontId="1"/>
  </si>
  <si>
    <t>END　TIME</t>
    <phoneticPr fontId="1"/>
  </si>
  <si>
    <t>WOL#1</t>
  </si>
  <si>
    <t>WOL#2</t>
  </si>
  <si>
    <t>WOL#3</t>
  </si>
  <si>
    <t>Observation B</t>
    <phoneticPr fontId="1"/>
  </si>
  <si>
    <t>Observation C</t>
    <phoneticPr fontId="1"/>
  </si>
  <si>
    <t>Observation 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</si>
</sst>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d\ mmm\ yy\ hh:mm:ss.000"/>
    <numFmt numFmtId="177" formatCode="yyyy/mm/dd\Thh:mm:ss"/>
    <numFmt numFmtId="178" formatCode="0_ "/>
    <numFmt numFmtId="179" formatCode="yyyy\-mm\-dd\Thh:mm:ss.000\Z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Arial Unicode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4" borderId="0" xfId="1" applyFill="1" applyAlignment="1">
      <alignment horizontal="center"/>
    </xf>
    <xf numFmtId="0" fontId="5" fillId="0" borderId="0" xfId="1" applyAlignment="1">
      <alignment horizontal="center"/>
    </xf>
    <xf numFmtId="176" fontId="6" fillId="5" borderId="2" xfId="1" applyNumberFormat="1" applyFont="1" applyFill="1" applyBorder="1" applyAlignment="1">
      <alignment horizontal="center"/>
    </xf>
    <xf numFmtId="0" fontId="5" fillId="0" borderId="0" xfId="1"/>
    <xf numFmtId="0" fontId="0" fillId="6" borderId="0" xfId="0" applyFill="1">
      <alignment vertical="center"/>
    </xf>
    <xf numFmtId="0" fontId="7" fillId="0" borderId="0" xfId="0" applyFont="1">
      <alignment vertical="center"/>
    </xf>
    <xf numFmtId="0" fontId="7" fillId="6" borderId="0" xfId="0" applyFont="1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0" fillId="8" borderId="1" xfId="0" applyFill="1" applyBorder="1">
      <alignment vertical="center"/>
    </xf>
    <xf numFmtId="0" fontId="0" fillId="3" borderId="0" xfId="0" applyFill="1">
      <alignment vertical="center"/>
    </xf>
    <xf numFmtId="177" fontId="0" fillId="0" borderId="1" xfId="0" applyNumberFormat="1" applyBorder="1">
      <alignment vertical="center"/>
    </xf>
    <xf numFmtId="177" fontId="0" fillId="0" borderId="4" xfId="0" applyNumberFormat="1" applyBorder="1">
      <alignment vertical="center"/>
    </xf>
    <xf numFmtId="0" fontId="3" fillId="0" borderId="1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7" fontId="8" fillId="0" borderId="3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left" vertical="center"/>
    </xf>
    <xf numFmtId="0" fontId="3" fillId="0" borderId="3" xfId="0" applyFont="1" applyBorder="1">
      <alignment vertical="center"/>
    </xf>
    <xf numFmtId="21" fontId="0" fillId="0" borderId="1" xfId="0" applyNumberFormat="1" applyBorder="1">
      <alignment vertical="center"/>
    </xf>
    <xf numFmtId="0" fontId="0" fillId="0" borderId="4" xfId="0" applyBorder="1">
      <alignment vertical="center"/>
    </xf>
    <xf numFmtId="0" fontId="9" fillId="0" borderId="4" xfId="0" applyFont="1" applyBorder="1">
      <alignment vertical="center"/>
    </xf>
    <xf numFmtId="0" fontId="3" fillId="0" borderId="4" xfId="0" applyFont="1" applyBorder="1">
      <alignment vertical="center"/>
    </xf>
    <xf numFmtId="177" fontId="0" fillId="9" borderId="1" xfId="0" applyNumberFormat="1" applyFill="1" applyBorder="1">
      <alignment vertical="center"/>
    </xf>
    <xf numFmtId="0" fontId="0" fillId="9" borderId="5" xfId="0" applyFill="1" applyBorder="1" applyAlignment="1">
      <alignment horizontal="center" vertical="center"/>
    </xf>
    <xf numFmtId="0" fontId="3" fillId="9" borderId="1" xfId="0" applyFont="1" applyFill="1" applyBorder="1">
      <alignment vertical="center"/>
    </xf>
    <xf numFmtId="178" fontId="10" fillId="10" borderId="1" xfId="0" applyNumberFormat="1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>
      <alignment vertical="center"/>
    </xf>
    <xf numFmtId="177" fontId="10" fillId="11" borderId="1" xfId="1" applyNumberFormat="1" applyFont="1" applyFill="1" applyBorder="1" applyAlignment="1">
      <alignment horizontal="center"/>
    </xf>
    <xf numFmtId="177" fontId="12" fillId="12" borderId="1" xfId="0" applyNumberFormat="1" applyFont="1" applyFill="1" applyBorder="1">
      <alignment vertical="center"/>
    </xf>
    <xf numFmtId="177" fontId="8" fillId="11" borderId="1" xfId="0" applyNumberFormat="1" applyFont="1" applyFill="1" applyBorder="1" applyAlignment="1">
      <alignment horizontal="center" vertical="center"/>
    </xf>
    <xf numFmtId="177" fontId="0" fillId="12" borderId="1" xfId="0" applyNumberFormat="1" applyFill="1" applyBorder="1">
      <alignment vertical="center"/>
    </xf>
    <xf numFmtId="177" fontId="8" fillId="0" borderId="0" xfId="0" applyNumberFormat="1" applyFont="1" applyAlignment="1">
      <alignment horizontal="center" vertical="center"/>
    </xf>
    <xf numFmtId="0" fontId="0" fillId="0" borderId="11" xfId="0" applyBorder="1">
      <alignment vertical="center"/>
    </xf>
    <xf numFmtId="0" fontId="3" fillId="0" borderId="5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6" xfId="1" applyBorder="1" applyAlignment="1">
      <alignment horizontal="center"/>
    </xf>
    <xf numFmtId="0" fontId="5" fillId="0" borderId="7" xfId="1" applyBorder="1" applyAlignment="1">
      <alignment horizontal="center"/>
    </xf>
    <xf numFmtId="0" fontId="5" fillId="0" borderId="14" xfId="1" applyBorder="1" applyAlignment="1">
      <alignment horizontal="center"/>
    </xf>
    <xf numFmtId="179" fontId="5" fillId="0" borderId="0" xfId="1" applyNumberFormat="1" applyAlignment="1">
      <alignment horizontal="center"/>
    </xf>
    <xf numFmtId="176" fontId="6" fillId="5" borderId="7" xfId="1" applyNumberFormat="1" applyFont="1" applyFill="1" applyBorder="1" applyAlignment="1">
      <alignment horizont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re/Documents/work/MMO/CRF/&#35251;&#28204;_202109/BepiColombo_Mio_obs_sequence_V4_20210901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piColombo_Mio_obs_sequence_V5_2021092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"/>
      <sheetName val="変更履歴"/>
      <sheetName val="実行"/>
      <sheetName val="チェック表"/>
      <sheetName val="START"/>
      <sheetName val="END"/>
      <sheetName val="LOOP"/>
      <sheetName val="COMMENT"/>
      <sheetName val="List"/>
      <sheetName val="WOL"/>
      <sheetName val="obs_sequ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C1" t="str">
            <v>Duration (sec)</v>
          </cell>
          <cell r="D1" t="str">
            <v>source filename</v>
          </cell>
          <cell r="E1" t="str">
            <v xml:space="preserve">filename </v>
          </cell>
          <cell r="G1" t="str">
            <v>cmdcount</v>
          </cell>
        </row>
        <row r="2">
          <cell r="B2" t="str">
            <v>BUS_SETUP</v>
          </cell>
          <cell r="C2">
            <v>687</v>
          </cell>
          <cell r="D2" t="str">
            <v>main2-CRCO_PART1_XOR_002_M80</v>
          </cell>
          <cell r="E2" t="str">
            <v>main2-CRCO_PART1_XOR_002_M80</v>
          </cell>
          <cell r="G2">
            <v>25</v>
          </cell>
        </row>
        <row r="3">
          <cell r="B3" t="str">
            <v>BUS_SETUP_D</v>
          </cell>
          <cell r="C3">
            <v>577</v>
          </cell>
          <cell r="D3" t="str">
            <v>main2-BUS_NECP_HV_MONI_ON_XDOR_001_M60.cps</v>
          </cell>
          <cell r="E3" t="str">
            <v>dcsm-EF_BUS_MONI_ON</v>
          </cell>
          <cell r="G3">
            <v>20</v>
          </cell>
        </row>
        <row r="4">
          <cell r="B4" t="str">
            <v>MDP_SETUP</v>
          </cell>
          <cell r="C4">
            <v>509</v>
          </cell>
          <cell r="D4" t="str">
            <v>main2-CRCO_PART1_XOR_002_M80</v>
          </cell>
          <cell r="E4" t="str">
            <v>main2-CRCO_PART1_XOR_002_M80</v>
          </cell>
          <cell r="G4">
            <v>11</v>
          </cell>
        </row>
        <row r="5">
          <cell r="B5" t="str">
            <v>MDP_ON_D</v>
          </cell>
          <cell r="C5">
            <v>509</v>
          </cell>
          <cell r="D5" t="str">
            <v>dcsm-EF_MDP_ON</v>
          </cell>
          <cell r="E5" t="str">
            <v>dcsm-EF_MDP_ON</v>
          </cell>
          <cell r="G5">
            <v>11</v>
          </cell>
        </row>
        <row r="6">
          <cell r="B6" t="str">
            <v>MDP_CRUISE_SET</v>
          </cell>
          <cell r="C6">
            <v>42</v>
          </cell>
          <cell r="D6" t="str">
            <v>main2-MDP_CRUISE_SET.cps</v>
          </cell>
          <cell r="E6" t="str">
            <v>dcsm-EF_MDP_CRUISE_SET</v>
          </cell>
          <cell r="G6">
            <v>2</v>
          </cell>
        </row>
        <row r="7">
          <cell r="B7" t="str">
            <v>PWI_CHECK</v>
          </cell>
          <cell r="C7">
            <v>2672</v>
          </cell>
          <cell r="D7" t="str">
            <v>main2-CRCO_PART1_XOR_002_M80</v>
          </cell>
          <cell r="E7" t="str">
            <v>main2-CRCO_PART1_XOR_002_M80</v>
          </cell>
          <cell r="G7">
            <v>56</v>
          </cell>
        </row>
        <row r="8">
          <cell r="B8" t="str">
            <v>MGF_CHECK</v>
          </cell>
          <cell r="C8">
            <v>4179</v>
          </cell>
          <cell r="D8" t="str">
            <v>main2-CRCO_PART1_XOR_002_M80</v>
          </cell>
          <cell r="E8" t="str">
            <v>main2-CRCO_PART1_XOR_002_M80</v>
          </cell>
          <cell r="G8">
            <v>52</v>
          </cell>
        </row>
        <row r="9">
          <cell r="B9" t="str">
            <v>MASTWPT_CHECK</v>
          </cell>
          <cell r="C9">
            <v>2108</v>
          </cell>
          <cell r="D9" t="str">
            <v>main2-CRCO_PART1_XOR_002_M80</v>
          </cell>
          <cell r="E9" t="str">
            <v>main2-CRCO_PART1_XOR_002_M80</v>
          </cell>
          <cell r="G9">
            <v>46</v>
          </cell>
        </row>
        <row r="10">
          <cell r="B10" t="str">
            <v>MDM_CHECK</v>
          </cell>
          <cell r="C10">
            <v>1252</v>
          </cell>
          <cell r="D10" t="str">
            <v>main2-CRCO_PART1_XOR_002_M80</v>
          </cell>
          <cell r="E10" t="str">
            <v>main2-CRCO_PART1_XOR_002_M80</v>
          </cell>
          <cell r="G10">
            <v>19</v>
          </cell>
        </row>
        <row r="11">
          <cell r="B11" t="str">
            <v>ENA_CHECK</v>
          </cell>
          <cell r="C11">
            <v>1134</v>
          </cell>
          <cell r="D11" t="str">
            <v>main2-CRCO_PART1_XOR_002_M80</v>
          </cell>
          <cell r="E11" t="str">
            <v>main2-CRCO_PART1_XOR_002_M80</v>
          </cell>
          <cell r="G11">
            <v>17</v>
          </cell>
        </row>
        <row r="12">
          <cell r="B12" t="str">
            <v>MEA_CHECK</v>
          </cell>
          <cell r="C12">
            <v>4620</v>
          </cell>
          <cell r="D12" t="str">
            <v>main2-CRCO_PART1_XOR_002_M80</v>
          </cell>
          <cell r="E12" t="str">
            <v>main2-CRCO_PART1_XOR_002_M80</v>
          </cell>
          <cell r="G12">
            <v>51</v>
          </cell>
        </row>
        <row r="13">
          <cell r="B13" t="str">
            <v>MSA_CHECK</v>
          </cell>
          <cell r="C13">
            <v>1102</v>
          </cell>
          <cell r="D13" t="str">
            <v>main2-CRCO_PART1_XOR_002_M80</v>
          </cell>
          <cell r="E13" t="str">
            <v>main2-CRCO_PART1_XOR_002_M80</v>
          </cell>
          <cell r="G13">
            <v>18</v>
          </cell>
        </row>
        <row r="14">
          <cell r="B14" t="str">
            <v>MIA_CHECK</v>
          </cell>
          <cell r="C14">
            <v>1562</v>
          </cell>
          <cell r="D14" t="str">
            <v>main2-CRCO_PART1_XOR_002_M80</v>
          </cell>
          <cell r="E14" t="str">
            <v>main2-CRCO_PART1_XOR_002_M80</v>
          </cell>
          <cell r="G14">
            <v>16</v>
          </cell>
        </row>
        <row r="15">
          <cell r="B15" t="str">
            <v>HEP_CHECK</v>
          </cell>
          <cell r="C15">
            <v>4936</v>
          </cell>
          <cell r="D15" t="str">
            <v>main2-CRCO_PART1_XOR_002_M80</v>
          </cell>
          <cell r="E15" t="str">
            <v>main2-CRCO_PART1_XOR_002_M80</v>
          </cell>
          <cell r="G15">
            <v>82</v>
          </cell>
        </row>
        <row r="16">
          <cell r="B16" t="str">
            <v>MSASI_CHECK</v>
          </cell>
          <cell r="C16">
            <v>6688</v>
          </cell>
          <cell r="D16" t="str">
            <v>main2-CRCO_PART1_XOR_002_M80</v>
          </cell>
          <cell r="E16" t="str">
            <v>main2-CRCO_PART2_XOR_002_M80</v>
          </cell>
          <cell r="G16">
            <v>22</v>
          </cell>
        </row>
        <row r="17">
          <cell r="B17" t="str">
            <v>MDP_OFF</v>
          </cell>
          <cell r="C17">
            <v>120</v>
          </cell>
          <cell r="D17" t="str">
            <v>main2-CRCO_PART1_XOR_002_M80</v>
          </cell>
          <cell r="E17" t="str">
            <v>main2-CRCO_PART2_XOR_002_M80</v>
          </cell>
          <cell r="G17">
            <v>3</v>
          </cell>
        </row>
        <row r="18">
          <cell r="B18" t="str">
            <v>MDP_OFF_D</v>
          </cell>
          <cell r="C18">
            <v>120</v>
          </cell>
          <cell r="D18" t="str">
            <v>dcsm-EF_MDP_POWEROFF</v>
          </cell>
          <cell r="E18" t="str">
            <v>dcsm-EF_MDP_POWEROFF</v>
          </cell>
          <cell r="G18">
            <v>3</v>
          </cell>
        </row>
        <row r="19">
          <cell r="B19" t="str">
            <v>BUS_OFF</v>
          </cell>
          <cell r="C19">
            <v>220</v>
          </cell>
          <cell r="D19" t="str">
            <v>main2-CRCO_PART1_XOR_002_M80</v>
          </cell>
          <cell r="E19" t="str">
            <v>main2-CRCO_PART4_XOR_002_M80</v>
          </cell>
          <cell r="G19">
            <v>5</v>
          </cell>
        </row>
        <row r="20">
          <cell r="B20" t="str">
            <v>BUS_OFF_D</v>
          </cell>
          <cell r="C20">
            <v>220</v>
          </cell>
          <cell r="D20" t="str">
            <v>dcsm-EF_BUS_MONI_OFF</v>
          </cell>
          <cell r="E20" t="str">
            <v>dcsm-EF_BUS_MONI_OFF</v>
          </cell>
          <cell r="G20">
            <v>5</v>
          </cell>
        </row>
        <row r="21">
          <cell r="B21" t="str">
            <v>TCSF_MSASI</v>
          </cell>
          <cell r="C21">
            <v>345</v>
          </cell>
          <cell r="D21" t="str">
            <v>dcsm-tcfs_tbl1_msasi_set.cps</v>
          </cell>
          <cell r="E21" t="str">
            <v>dcsm-tcfs_tbl1_msasi_set</v>
          </cell>
          <cell r="G21">
            <v>13</v>
          </cell>
        </row>
        <row r="22">
          <cell r="B22" t="str">
            <v>MSA_ON_SETUP</v>
          </cell>
          <cell r="C22">
            <v>1092</v>
          </cell>
          <cell r="D22" t="str">
            <v>main2-MSA_ON.cps</v>
          </cell>
          <cell r="E22" t="str">
            <v>dcsm-EF_MSA_ON</v>
          </cell>
          <cell r="G22">
            <v>15</v>
          </cell>
        </row>
        <row r="23">
          <cell r="B23" t="str">
            <v>PME_ON</v>
          </cell>
          <cell r="C23">
            <v>80</v>
          </cell>
          <cell r="D23" t="str">
            <v>main2-PME_ON.cps</v>
          </cell>
          <cell r="E23" t="str">
            <v>dcsm-EF_PME_ON</v>
          </cell>
          <cell r="G23">
            <v>2</v>
          </cell>
        </row>
        <row r="24">
          <cell r="B24" t="str">
            <v>PWI_ON_SETUP</v>
          </cell>
          <cell r="C24">
            <v>868</v>
          </cell>
          <cell r="D24" t="str">
            <v>dcsm-EF_PWI_ON_CRUSE.cps</v>
          </cell>
          <cell r="E24" t="str">
            <v>dcsm-EF_PWI_ON_CRUISE</v>
          </cell>
          <cell r="G24">
            <v>27</v>
          </cell>
        </row>
        <row r="25">
          <cell r="B25" t="str">
            <v>MGF_ON_SETUP</v>
          </cell>
          <cell r="C25">
            <v>14</v>
          </cell>
          <cell r="D25" t="str">
            <v>20200410_Earth-fly-by_MGF_ON_20200221.cps</v>
          </cell>
          <cell r="E25" t="str">
            <v>dcsm-EF_MGF_ON</v>
          </cell>
          <cell r="G25">
            <v>3</v>
          </cell>
        </row>
        <row r="26">
          <cell r="B26" t="str">
            <v>MEA_ON_SETUP_SW</v>
          </cell>
          <cell r="C26">
            <v>386</v>
          </cell>
          <cell r="D26" t="str">
            <v xml:space="preserve">MEA_Earth_Flyby_1_ON_HVOFF.cps, </v>
          </cell>
          <cell r="E26" t="str">
            <v>dcsm-EF_MEA_ON_SW</v>
          </cell>
          <cell r="G26">
            <v>21</v>
          </cell>
        </row>
        <row r="27">
          <cell r="B27" t="str">
            <v>MEA1_ON_SETUP_SW</v>
          </cell>
          <cell r="C27">
            <v>292</v>
          </cell>
          <cell r="D27" t="str">
            <v xml:space="preserve">MEA_Earth_Flyby_1_ON_HVOFF.cps, </v>
          </cell>
          <cell r="E27" t="str">
            <v>dcsm-EF_MEA1_ON_SW</v>
          </cell>
          <cell r="G27">
            <v>12</v>
          </cell>
        </row>
        <row r="28">
          <cell r="B28" t="str">
            <v>MEA_ON_SETUP_MAG</v>
          </cell>
          <cell r="C28">
            <v>386</v>
          </cell>
          <cell r="D28" t="str">
            <v>MEA_Earth_Flyby_4_ON_HVOFF.cps</v>
          </cell>
          <cell r="E28" t="str">
            <v>dcsm-EF_MEA_ON_MAG</v>
          </cell>
          <cell r="G28">
            <v>21</v>
          </cell>
        </row>
        <row r="29">
          <cell r="B29" t="str">
            <v>ENA_ON_SETUP</v>
          </cell>
          <cell r="C29">
            <v>564</v>
          </cell>
          <cell r="D29" t="str">
            <v>ENA_power_ON.cps</v>
          </cell>
          <cell r="E29" t="str">
            <v>dcsm-EF_ENA_power_ON</v>
          </cell>
          <cell r="G29">
            <v>7</v>
          </cell>
        </row>
        <row r="30">
          <cell r="B30" t="str">
            <v>MIA_ON_SETUP</v>
          </cell>
          <cell r="C30">
            <v>382</v>
          </cell>
          <cell r="D30" t="str">
            <v>main2-MIA_ON.cps</v>
          </cell>
          <cell r="E30" t="str">
            <v>dcsm-EF_MIA_ON</v>
          </cell>
          <cell r="G30">
            <v>6</v>
          </cell>
        </row>
        <row r="31">
          <cell r="B31" t="str">
            <v>HEP_ON_SETUP</v>
          </cell>
          <cell r="C31">
            <v>1230</v>
          </cell>
          <cell r="D31" t="str">
            <v>main2-HEP_ON_START_for_TL.cps</v>
          </cell>
          <cell r="E31" t="str">
            <v>dcsm-EF_HEP_ON_START_for_TL</v>
          </cell>
          <cell r="G31">
            <v>34</v>
          </cell>
        </row>
        <row r="32">
          <cell r="B32" t="str">
            <v>MDM_ON_SETUP</v>
          </cell>
          <cell r="C32">
            <v>202</v>
          </cell>
          <cell r="D32" t="str">
            <v>クルーズ観測手順.txt</v>
          </cell>
          <cell r="E32" t="str">
            <v>dcsm-EF_MDM_ON</v>
          </cell>
          <cell r="F32" t="str">
            <v>暫定的に600sec入れてある</v>
          </cell>
          <cell r="G32">
            <v>6</v>
          </cell>
        </row>
        <row r="33">
          <cell r="B33" t="str">
            <v>MEA_HV_ON</v>
          </cell>
          <cell r="C33">
            <v>1756</v>
          </cell>
          <cell r="D33" t="str">
            <v>MEA_Earth_Flyby_2_ON_HVON.cps, MEA_Earth_Flyby_5_ON_HVON.cps, MEA_Earth_Flyby_7_ON_HVON.cps</v>
          </cell>
          <cell r="E33" t="str">
            <v>dcsm-EF_MEA_HV_ON</v>
          </cell>
          <cell r="G33">
            <v>54</v>
          </cell>
        </row>
        <row r="34">
          <cell r="B34" t="str">
            <v>MEA1_HV_ON</v>
          </cell>
          <cell r="C34">
            <v>1702</v>
          </cell>
          <cell r="D34" t="str">
            <v>MEA_Earth_Flyby_2_ON_HVON.cps, MEA_Earth_Flyby_5_ON_HVON.cps, MEA_Earth_Flyby_7_ON_HVON.cps</v>
          </cell>
          <cell r="E34" t="str">
            <v>dcsm-EF_MEA1_HV_ON</v>
          </cell>
          <cell r="G34">
            <v>27</v>
          </cell>
        </row>
        <row r="35">
          <cell r="B35" t="str">
            <v>MIA_HV_ON</v>
          </cell>
          <cell r="C35">
            <v>240</v>
          </cell>
          <cell r="D35" t="str">
            <v>main2-MIA_HV_ON.cps</v>
          </cell>
          <cell r="E35" t="str">
            <v>dcsm-EF_MIA_HV_ON</v>
          </cell>
          <cell r="G35">
            <v>6</v>
          </cell>
        </row>
        <row r="36">
          <cell r="B36" t="str">
            <v>MIA_HV_ON_MAG</v>
          </cell>
          <cell r="C36">
            <v>142</v>
          </cell>
          <cell r="D36" t="str">
            <v>main2-MIA_HV_ON_MAG.cps</v>
          </cell>
          <cell r="E36" t="str">
            <v>dcsm-EF_MIA_HV_ON_MAG</v>
          </cell>
          <cell r="G36">
            <v>4</v>
          </cell>
        </row>
        <row r="37">
          <cell r="B37" t="str">
            <v>MIA_HV_ON_SW</v>
          </cell>
          <cell r="C37">
            <v>102</v>
          </cell>
          <cell r="D37" t="str">
            <v>main2-MIA_HV_ON_SW.cps</v>
          </cell>
          <cell r="E37" t="str">
            <v>dcsm-EF_MIA_HV_ON_SW</v>
          </cell>
          <cell r="G37">
            <v>3</v>
          </cell>
        </row>
        <row r="38">
          <cell r="B38" t="str">
            <v>MIA_HV_ON_RC</v>
          </cell>
          <cell r="C38">
            <v>280</v>
          </cell>
          <cell r="D38" t="str">
            <v>main2-MIA_HV_ON.cps</v>
          </cell>
          <cell r="E38" t="str">
            <v>dcsm-EF_MIA_HV_ON_RC</v>
          </cell>
          <cell r="F38"/>
          <cell r="G38">
            <v>7</v>
          </cell>
        </row>
        <row r="39">
          <cell r="B39" t="str">
            <v>MIA_HV_ON_MAG_RC</v>
          </cell>
          <cell r="C39">
            <v>262</v>
          </cell>
          <cell r="D39" t="str">
            <v>main2-MIA_HV_ON_MAG.cps</v>
          </cell>
          <cell r="E39" t="str">
            <v>dcsm-EF_MIA_HV_ON_MAG_RC</v>
          </cell>
          <cell r="F39"/>
          <cell r="G39">
            <v>7</v>
          </cell>
        </row>
        <row r="40">
          <cell r="B40" t="str">
            <v>MIA_HV_ON_SW_RC</v>
          </cell>
          <cell r="C40">
            <v>262</v>
          </cell>
          <cell r="D40" t="str">
            <v>main2-MIA_HV_ON_SW.cps</v>
          </cell>
          <cell r="E40" t="str">
            <v>dcsm-EF_MIA_HV_ON_SW_RC</v>
          </cell>
          <cell r="F40"/>
          <cell r="G40">
            <v>7</v>
          </cell>
        </row>
        <row r="41">
          <cell r="B41" t="str">
            <v>MSA_HV_ON</v>
          </cell>
          <cell r="C41">
            <v>10954</v>
          </cell>
          <cell r="D41" t="str">
            <v>main2-MSA_HV_ON.cps</v>
          </cell>
          <cell r="E41" t="str">
            <v>dcsm-EF_MSA_HV_ON_1,dcsm-EF_MSA_HV_ON_2</v>
          </cell>
          <cell r="G41">
            <v>232</v>
          </cell>
        </row>
        <row r="42">
          <cell r="B42" t="str">
            <v>MSA_HV_ON_VFB</v>
          </cell>
          <cell r="C42">
            <v>6144</v>
          </cell>
          <cell r="D42" t="str">
            <v>main2-MSA_HV_ON.cps</v>
          </cell>
          <cell r="E42" t="str">
            <v>dcsm-EF_MSA_HV_ON_1_VFB,dcsm-EF_MSA_HV_ON_2_VFB</v>
          </cell>
          <cell r="F42"/>
          <cell r="G42">
            <v>232</v>
          </cell>
        </row>
        <row r="43">
          <cell r="B43" t="str">
            <v>MSA_HV_ON_VFB1</v>
          </cell>
          <cell r="C43">
            <v>2882</v>
          </cell>
          <cell r="D43" t="str">
            <v>main2-MSA_HV_ON.cps</v>
          </cell>
          <cell r="E43" t="str">
            <v>dcsm-EF_MSA_HV_ON_1_VFB</v>
          </cell>
          <cell r="F43"/>
          <cell r="G43">
            <v>108</v>
          </cell>
        </row>
        <row r="44">
          <cell r="B44" t="str">
            <v>MSA_HV_ON_VFB2</v>
          </cell>
          <cell r="C44">
            <v>3262</v>
          </cell>
          <cell r="D44" t="str">
            <v>main2-MSA_HV_ON.cps</v>
          </cell>
          <cell r="E44" t="str">
            <v>dcsm-EF_MSA_HV_ON_2_VFB</v>
          </cell>
          <cell r="F44"/>
          <cell r="G44">
            <v>124</v>
          </cell>
        </row>
        <row r="45">
          <cell r="B45" t="str">
            <v>ENA_HV_ON</v>
          </cell>
          <cell r="C45">
            <v>344</v>
          </cell>
          <cell r="D45" t="str">
            <v>ENA_HV_ON.cps</v>
          </cell>
          <cell r="E45" t="str">
            <v>dcsm-EF_ENA_HV_ON</v>
          </cell>
          <cell r="G45">
            <v>18</v>
          </cell>
        </row>
        <row r="46">
          <cell r="B46" t="str">
            <v>ENA_HV_ON_H</v>
          </cell>
          <cell r="C46">
            <v>344</v>
          </cell>
          <cell r="D46" t="str">
            <v>ENA_HV_ON_H.cps</v>
          </cell>
          <cell r="E46" t="str">
            <v>dcsm-EF_ENA_HV_ON_H</v>
          </cell>
          <cell r="F46"/>
          <cell r="G46">
            <v>18</v>
          </cell>
        </row>
        <row r="47">
          <cell r="B47" t="str">
            <v>HEP_HV_ON</v>
          </cell>
          <cell r="C47">
            <v>270</v>
          </cell>
          <cell r="D47" t="str">
            <v>main2-HEPE_HV_ON_OBS_START.cps</v>
          </cell>
          <cell r="E47" t="str">
            <v>dcsm-EF_HEPE_HV_ON_OBS_START</v>
          </cell>
          <cell r="F47"/>
          <cell r="G47">
            <v>6</v>
          </cell>
        </row>
        <row r="48">
          <cell r="B48" t="str">
            <v>TLM_MODE_5</v>
          </cell>
          <cell r="C48">
            <v>42</v>
          </cell>
          <cell r="D48" t="str">
            <v>main2-BUS_TLM_MODE_5.cps</v>
          </cell>
          <cell r="E48" t="str">
            <v>dcsm-EF_BUS_TLM_MODE_5</v>
          </cell>
          <cell r="F48"/>
          <cell r="G48">
            <v>2</v>
          </cell>
        </row>
        <row r="49">
          <cell r="B49" t="str">
            <v>TLM_MODE_10</v>
          </cell>
          <cell r="C49">
            <v>42</v>
          </cell>
          <cell r="D49" t="str">
            <v>main2-BUS_TLM_MODE_10.cps</v>
          </cell>
          <cell r="E49" t="str">
            <v>dcsm-EF_BUS_TLM_MODE_10</v>
          </cell>
          <cell r="F49"/>
          <cell r="G49">
            <v>2</v>
          </cell>
        </row>
        <row r="50">
          <cell r="B50" t="str">
            <v>HEP_HV_OFF</v>
          </cell>
          <cell r="C50">
            <v>190</v>
          </cell>
          <cell r="D50" t="str">
            <v>main2-HEPE_HV_OFF_OBS_OFF.cps</v>
          </cell>
          <cell r="E50" t="str">
            <v>dcsm-EF_HEPE_HV_OFF_OBS_OFF</v>
          </cell>
          <cell r="F50"/>
          <cell r="G50">
            <v>5</v>
          </cell>
        </row>
        <row r="51">
          <cell r="B51" t="str">
            <v>ENA_HV_OFF</v>
          </cell>
          <cell r="C51">
            <v>198</v>
          </cell>
          <cell r="D51" t="str">
            <v>ENA_HV_OFF.cps</v>
          </cell>
          <cell r="E51" t="str">
            <v>dcsm-EF_ENA_HV_OFF</v>
          </cell>
          <cell r="F51"/>
          <cell r="G51">
            <v>4</v>
          </cell>
        </row>
        <row r="52">
          <cell r="B52" t="str">
            <v>MSA_HV_OFF</v>
          </cell>
          <cell r="C52">
            <v>714</v>
          </cell>
          <cell r="D52" t="str">
            <v>main2-MSA_HV_OFF.cps</v>
          </cell>
          <cell r="E52" t="str">
            <v>dcsm-EF_MSA_HV_OFF</v>
          </cell>
          <cell r="F52"/>
          <cell r="G52">
            <v>24</v>
          </cell>
        </row>
        <row r="53">
          <cell r="B53" t="str">
            <v>MSA_HV_OFF_VFB</v>
          </cell>
          <cell r="C53">
            <v>774</v>
          </cell>
          <cell r="D53" t="str">
            <v>main2-MSA_HV_OFF.cps</v>
          </cell>
          <cell r="E53" t="str">
            <v>dcsm-EF_MSA_HV_OFF_VFB</v>
          </cell>
          <cell r="F53"/>
          <cell r="G53">
            <v>25</v>
          </cell>
        </row>
        <row r="54">
          <cell r="B54" t="str">
            <v>MIA_HV_OFF</v>
          </cell>
          <cell r="C54">
            <v>60</v>
          </cell>
          <cell r="D54" t="str">
            <v>main2-MIA_HV_OFF.cps</v>
          </cell>
          <cell r="E54" t="str">
            <v>dcsm-EF_MIA_HV_OFF</v>
          </cell>
          <cell r="F54"/>
          <cell r="G54">
            <v>1</v>
          </cell>
        </row>
        <row r="55">
          <cell r="B55" t="str">
            <v>MEA_HV_SCAN_OFF</v>
          </cell>
          <cell r="C55">
            <v>210</v>
          </cell>
          <cell r="D55" t="str">
            <v>MEA_Earth_Flyby_3_OFF.cps,MEA_Earth_Flyby_8_OFF.cps(shutdownなし）</v>
          </cell>
          <cell r="E55" t="str">
            <v>dcsm-EF_MEA_HV_SCAN_OFF</v>
          </cell>
          <cell r="F55"/>
          <cell r="G55">
            <v>24</v>
          </cell>
        </row>
        <row r="56">
          <cell r="B56" t="str">
            <v>MEA1_HV_SCAN_OFF</v>
          </cell>
          <cell r="C56">
            <v>186</v>
          </cell>
          <cell r="D56" t="str">
            <v>MEA_Earth_Flyby_3_OFF.cps,MEA_Earth_Flyby_8_OFF.cps(shutdownなし）</v>
          </cell>
          <cell r="E56" t="str">
            <v>dcsm-EF_MEA1_HV_SCAN_OFF</v>
          </cell>
          <cell r="F56"/>
          <cell r="G56">
            <v>12</v>
          </cell>
        </row>
        <row r="57">
          <cell r="B57" t="str">
            <v>MEA_HV_OFF</v>
          </cell>
          <cell r="C57">
            <v>202</v>
          </cell>
          <cell r="D57" t="str">
            <v>MEA_Earth_Flyby_6_ON_HVOFF.cps</v>
          </cell>
          <cell r="E57" t="str">
            <v>dcsm-EF_MEA_HV_OFF</v>
          </cell>
          <cell r="F57"/>
          <cell r="G57">
            <v>20</v>
          </cell>
        </row>
        <row r="58">
          <cell r="B58" t="str">
            <v>MEA1_HV_OFF</v>
          </cell>
          <cell r="C58">
            <v>182</v>
          </cell>
          <cell r="D58" t="str">
            <v>dcsm-EF_MEA1_HV_OFF.cps</v>
          </cell>
          <cell r="E58" t="str">
            <v>dcsm-EF_MEA1_HV_OFF</v>
          </cell>
          <cell r="F58"/>
          <cell r="G58">
            <v>10</v>
          </cell>
        </row>
        <row r="59">
          <cell r="B59" t="str">
            <v>HEP_OFF</v>
          </cell>
          <cell r="C59">
            <v>70</v>
          </cell>
          <cell r="D59" t="str">
            <v>main2-HEPE_OFF_STOP.cps</v>
          </cell>
          <cell r="E59" t="str">
            <v>dcsm-EF_HEPE_OFF_STOP</v>
          </cell>
          <cell r="F59"/>
          <cell r="G59">
            <v>4</v>
          </cell>
        </row>
        <row r="60">
          <cell r="B60" t="str">
            <v>MIA_OFF</v>
          </cell>
          <cell r="C60">
            <v>160</v>
          </cell>
          <cell r="D60" t="str">
            <v>main2-MIA_OFF.cps</v>
          </cell>
          <cell r="E60" t="str">
            <v>dcsm-EF_MIA_OFF</v>
          </cell>
          <cell r="F60"/>
          <cell r="G60">
            <v>4</v>
          </cell>
        </row>
        <row r="61">
          <cell r="B61" t="str">
            <v>ENA_OFF</v>
          </cell>
          <cell r="C61">
            <v>88</v>
          </cell>
          <cell r="D61" t="str">
            <v>ENA_power_OFF.cps</v>
          </cell>
          <cell r="E61" t="str">
            <v>dcsm-EF_ENA_power_OFF</v>
          </cell>
          <cell r="F61"/>
          <cell r="G61">
            <v>4</v>
          </cell>
        </row>
        <row r="62">
          <cell r="B62" t="str">
            <v>MEA_OFF</v>
          </cell>
          <cell r="C62">
            <v>164</v>
          </cell>
          <cell r="D62" t="str">
            <v>MEA_Earth_Flyby_3_OFF.cps,MEA_Earth_Flyby_8_OFF.cps(shutdown)のみ</v>
          </cell>
          <cell r="E62" t="str">
            <v>dcsm-EF_MEA_OFF</v>
          </cell>
          <cell r="F62"/>
          <cell r="G62">
            <v>6</v>
          </cell>
        </row>
        <row r="63">
          <cell r="B63" t="str">
            <v>MEA1_OFF</v>
          </cell>
          <cell r="C63">
            <v>160</v>
          </cell>
          <cell r="D63" t="str">
            <v>MEA_Earth_Flyby_3_OFF.cps,MEA_Earth_Flyby_8_OFF.cps(shutdown)のみ</v>
          </cell>
          <cell r="E63" t="str">
            <v>dcsm-EF_MEA1_OFF</v>
          </cell>
          <cell r="F63"/>
          <cell r="G63">
            <v>4</v>
          </cell>
        </row>
        <row r="64">
          <cell r="B64" t="str">
            <v>MGF_OFF</v>
          </cell>
          <cell r="C64">
            <v>8</v>
          </cell>
          <cell r="D64" t="str">
            <v>20200410_Earth-fly-by_MGF_OFF_20200221.cps</v>
          </cell>
          <cell r="E64" t="str">
            <v>dcsm-EF_MGF_OFF</v>
          </cell>
          <cell r="F64"/>
          <cell r="G64">
            <v>1</v>
          </cell>
        </row>
        <row r="65">
          <cell r="B65" t="str">
            <v>PWI_OFF</v>
          </cell>
          <cell r="C65">
            <v>80</v>
          </cell>
          <cell r="D65" t="str">
            <v>main2-PWI_OFF.cps</v>
          </cell>
          <cell r="E65" t="str">
            <v>dcsm-EF_PWI_OFF</v>
          </cell>
          <cell r="F65"/>
          <cell r="G65">
            <v>2</v>
          </cell>
        </row>
        <row r="66">
          <cell r="B66" t="str">
            <v>PME_OFF</v>
          </cell>
          <cell r="C66">
            <v>40</v>
          </cell>
          <cell r="D66" t="str">
            <v>main2-PME_OFF.cps</v>
          </cell>
          <cell r="E66" t="str">
            <v>dcsm-EF_PME_OFF</v>
          </cell>
          <cell r="F66"/>
          <cell r="G66">
            <v>1</v>
          </cell>
        </row>
        <row r="67">
          <cell r="B67" t="str">
            <v>MSA_OFF</v>
          </cell>
          <cell r="C67">
            <v>380</v>
          </cell>
          <cell r="D67" t="str">
            <v>main2-MSA_OFF.cps</v>
          </cell>
          <cell r="E67" t="str">
            <v>dcsm-EF_MSA_OFF</v>
          </cell>
          <cell r="F67"/>
          <cell r="G67">
            <v>25</v>
          </cell>
        </row>
        <row r="68">
          <cell r="B68" t="str">
            <v>MDM_OFF</v>
          </cell>
          <cell r="C68">
            <v>160</v>
          </cell>
          <cell r="D68" t="str">
            <v>クルーズ観測手順.txt</v>
          </cell>
          <cell r="E68" t="str">
            <v>dcsm-EF_MDM_OFF</v>
          </cell>
          <cell r="F68" t="str">
            <v>暫定的に600sec入れてある</v>
          </cell>
          <cell r="G68">
            <v>4</v>
          </cell>
        </row>
        <row r="69">
          <cell r="B69" t="str">
            <v>MSA_SOFT_RESET2</v>
          </cell>
          <cell r="C69">
            <v>100</v>
          </cell>
          <cell r="D69" t="str">
            <v>dcsm-EF_MSA_SOFT_RESET2.cps</v>
          </cell>
          <cell r="E69" t="str">
            <v>dcsm-EF_MSA_SOFT_RESET2</v>
          </cell>
          <cell r="F69"/>
          <cell r="G69">
            <v>5</v>
          </cell>
        </row>
        <row r="70">
          <cell r="B70" t="str">
            <v>MC_ENA</v>
          </cell>
          <cell r="C70">
            <v>246</v>
          </cell>
          <cell r="D70" t="str">
            <v>main2-MC_ENA_MDP_XDOR_001_M58.cps</v>
          </cell>
          <cell r="E70" t="str">
            <v>dcsm-MC_ENA_MDP</v>
          </cell>
          <cell r="F70"/>
          <cell r="G70">
            <v>21</v>
          </cell>
        </row>
        <row r="71">
          <cell r="B71" t="str">
            <v>WAIT3600</v>
          </cell>
          <cell r="C71">
            <v>3600</v>
          </cell>
        </row>
        <row r="72">
          <cell r="B72" t="str">
            <v>WAIT3500</v>
          </cell>
          <cell r="C72">
            <v>3500</v>
          </cell>
        </row>
        <row r="73">
          <cell r="B73" t="str">
            <v>MSASI_DARK_1</v>
          </cell>
          <cell r="C73">
            <v>768</v>
          </cell>
          <cell r="D73" t="str">
            <v>dcsm-MSASI_dark_CO_sequence1.cps</v>
          </cell>
          <cell r="E73" t="str">
            <v>dcsm-MSASI_dark_CO_sequence1</v>
          </cell>
          <cell r="G73">
            <v>11</v>
          </cell>
        </row>
        <row r="74">
          <cell r="B74" t="str">
            <v>MSASI_DARK_2</v>
          </cell>
          <cell r="C74">
            <v>19498</v>
          </cell>
          <cell r="D74" t="str">
            <v>dcsm-MSASI_dark_CO_sequence2.cps</v>
          </cell>
          <cell r="E74" t="str">
            <v>dcsm-MSASI_dark_CO_sequence2</v>
          </cell>
          <cell r="G74">
            <v>55</v>
          </cell>
        </row>
        <row r="75">
          <cell r="B75" t="str">
            <v>MEA2_MEM_DMP</v>
          </cell>
          <cell r="C75">
            <v>2550</v>
          </cell>
          <cell r="D75" t="str">
            <v>dcsm-MEA2_MEM_DMP.cps</v>
          </cell>
          <cell r="E75" t="str">
            <v>dcsm-MEA2_MEM_DMP</v>
          </cell>
          <cell r="G75">
            <v>36</v>
          </cell>
        </row>
        <row r="76">
          <cell r="B76" t="str">
            <v>WAIT19357</v>
          </cell>
          <cell r="C76">
            <v>19357</v>
          </cell>
        </row>
        <row r="77">
          <cell r="B77" t="str">
            <v>WAIT1800</v>
          </cell>
          <cell r="C77">
            <v>1800</v>
          </cell>
          <cell r="E77" t="str">
            <v>WAIT_SEC 1800</v>
          </cell>
        </row>
        <row r="78">
          <cell r="B78" t="str">
            <v>MDP_ERR_LOG_DUMP</v>
          </cell>
          <cell r="C78">
            <v>9080</v>
          </cell>
          <cell r="D78" t="str">
            <v>main2-MDP_ERR_LOG_DUMP_TL_XDOR_001_M08</v>
          </cell>
          <cell r="E78" t="str">
            <v>dcsm-MDP_ERR_LOG_DUMP</v>
          </cell>
          <cell r="F78"/>
          <cell r="G78">
            <v>6</v>
          </cell>
        </row>
        <row r="79">
          <cell r="B79" t="str">
            <v>CRCO_BUS_MONI_ON</v>
          </cell>
          <cell r="C79">
            <v>310</v>
          </cell>
          <cell r="D79" t="str">
            <v>main2-CRCO_PART1_XOR_003_M80</v>
          </cell>
          <cell r="E79" t="str">
            <v>dcsm-CRCO_BUS_MONI_ON</v>
          </cell>
        </row>
        <row r="80">
          <cell r="B80" t="str">
            <v>CRCO_ENA</v>
          </cell>
          <cell r="C80">
            <v>1134</v>
          </cell>
          <cell r="D80" t="str">
            <v>main2-CRCO_PART1_XOR_003_M80</v>
          </cell>
          <cell r="E80" t="str">
            <v>dcsm-CRCO_ENA_CHECK</v>
          </cell>
        </row>
        <row r="81">
          <cell r="B81" t="str">
            <v>CRCO_HEPE</v>
          </cell>
          <cell r="C81">
            <v>2206</v>
          </cell>
          <cell r="D81" t="str">
            <v>main2-CRCO_PART1_XOR_003_M80</v>
          </cell>
          <cell r="E81" t="str">
            <v>dcsm-CRCO_HEPE_CHECK</v>
          </cell>
        </row>
        <row r="82">
          <cell r="B82" t="str">
            <v>CRCO_HEPI</v>
          </cell>
          <cell r="C82">
            <v>2730</v>
          </cell>
          <cell r="D82" t="str">
            <v>main2-CRCO_PART1_XOR_003_M80</v>
          </cell>
          <cell r="E82" t="str">
            <v>dcsm-CRCO_HEPI_CHECK</v>
          </cell>
        </row>
        <row r="83">
          <cell r="B83" t="str">
            <v>CRCO_MASTWPT</v>
          </cell>
          <cell r="C83">
            <v>1848</v>
          </cell>
          <cell r="D83" t="str">
            <v>main2-CRCO_PART1_XOR_003_M80</v>
          </cell>
          <cell r="E83" t="str">
            <v>dcsm-CRCO_MASTWPT_CHECK</v>
          </cell>
        </row>
        <row r="84">
          <cell r="B84" t="str">
            <v>CRCO_MDM</v>
          </cell>
          <cell r="C84">
            <v>2332</v>
          </cell>
          <cell r="D84" t="str">
            <v>main2-CRCO_PART1_XOR_003_M80</v>
          </cell>
          <cell r="E84" t="str">
            <v>dcsm-CRCO_MDM_CHECK</v>
          </cell>
        </row>
        <row r="85">
          <cell r="B85" t="str">
            <v>CRCO_MDP_OFF</v>
          </cell>
          <cell r="C85">
            <v>120</v>
          </cell>
          <cell r="D85" t="str">
            <v>main2-CRCO_PART1_XOR_003_M80</v>
          </cell>
          <cell r="E85" t="str">
            <v>dcsm-CRCO_MDP_OFF</v>
          </cell>
        </row>
        <row r="86">
          <cell r="B86" t="str">
            <v>CRCO_MDP_ON</v>
          </cell>
          <cell r="C86">
            <v>509</v>
          </cell>
          <cell r="D86" t="str">
            <v>main2-CRCO_PART1_XOR_003_M80</v>
          </cell>
          <cell r="E86" t="str">
            <v>dcsm-CRCO_MDP_ON</v>
          </cell>
        </row>
        <row r="87">
          <cell r="B87" t="str">
            <v>CRCO_MEA</v>
          </cell>
          <cell r="C87">
            <v>4620</v>
          </cell>
          <cell r="D87" t="str">
            <v>main2-CRCO_PART1_XOR_003_M80</v>
          </cell>
          <cell r="E87" t="str">
            <v>dcsm-CRCO_MEA_CHECK</v>
          </cell>
        </row>
        <row r="88">
          <cell r="B88" t="str">
            <v>CRCO_MGF</v>
          </cell>
          <cell r="C88">
            <v>4019</v>
          </cell>
          <cell r="D88" t="str">
            <v>main2-CRCO_PART1_XOR_003_M80</v>
          </cell>
          <cell r="E88" t="str">
            <v>dcsm-CRCO_MGF_CHECK</v>
          </cell>
        </row>
        <row r="89">
          <cell r="B89" t="str">
            <v>CRCO_MIA</v>
          </cell>
          <cell r="C89">
            <v>1562</v>
          </cell>
          <cell r="D89" t="str">
            <v>main2-CRCO_PART1_XOR_003_M80</v>
          </cell>
          <cell r="E89" t="str">
            <v>dcsm-CRCO_MIA_CHECK</v>
          </cell>
        </row>
        <row r="90">
          <cell r="B90" t="str">
            <v>CRCO_MSASI</v>
          </cell>
          <cell r="C90">
            <v>6688</v>
          </cell>
          <cell r="D90" t="str">
            <v>main2-CRCO_PART1_XOR_003_M80</v>
          </cell>
          <cell r="E90" t="str">
            <v>dcsm-CRCO_MSASI_CHECK</v>
          </cell>
        </row>
        <row r="91">
          <cell r="B91" t="str">
            <v>CRCO_MSA</v>
          </cell>
          <cell r="C91">
            <v>1102</v>
          </cell>
          <cell r="D91" t="str">
            <v>main2-CRCO_PART1_XOR_003_M80</v>
          </cell>
          <cell r="E91" t="str">
            <v>dcsm-CRCO_MSA_CHECK</v>
          </cell>
        </row>
        <row r="92">
          <cell r="B92" t="str">
            <v>CRCO_PME_OFF</v>
          </cell>
          <cell r="C92">
            <v>160</v>
          </cell>
          <cell r="D92" t="str">
            <v>main2-CRCO_PART1_XOR_003_M80</v>
          </cell>
          <cell r="E92" t="str">
            <v>dcsm-CRCO_PME_OFF</v>
          </cell>
        </row>
        <row r="93">
          <cell r="B93" t="str">
            <v>CRCO_PME_ON</v>
          </cell>
          <cell r="C93">
            <v>160</v>
          </cell>
          <cell r="D93" t="str">
            <v>main2-CRCO_PART1_XOR_003_M80</v>
          </cell>
          <cell r="E93" t="str">
            <v>dcsm-CRCO_PME_ON</v>
          </cell>
        </row>
        <row r="94">
          <cell r="B94" t="str">
            <v>CRCO_PWI</v>
          </cell>
          <cell r="C94">
            <v>2512</v>
          </cell>
          <cell r="D94" t="str">
            <v>main2-CRCO_PART1_XOR_003_M80</v>
          </cell>
          <cell r="E94" t="str">
            <v>dcsm-CRCO_PWI_CHECK</v>
          </cell>
        </row>
        <row r="95">
          <cell r="B95" t="str">
            <v>CRCO_SI_READY</v>
          </cell>
          <cell r="C95">
            <v>377</v>
          </cell>
          <cell r="D95" t="str">
            <v>main2-CRCO_PART1_XOR_003_M80</v>
          </cell>
          <cell r="E95" t="str">
            <v>dcsm-CRCO_SI_READY</v>
          </cell>
        </row>
        <row r="96">
          <cell r="B96" t="str">
            <v>MSA_ON_SETUP_C</v>
          </cell>
          <cell r="C96">
            <v>1092</v>
          </cell>
          <cell r="D96" t="str">
            <v>main2-MSA_ON.cps</v>
          </cell>
          <cell r="E96" t="str">
            <v>dcsm-EF_MSA_ON_C</v>
          </cell>
          <cell r="F96"/>
          <cell r="G96">
            <v>15</v>
          </cell>
        </row>
      </sheetData>
      <sheetData sheetId="9">
        <row r="1">
          <cell r="D1">
            <v>44446.291666666664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事項"/>
      <sheetName val="変更履歴"/>
      <sheetName val="実行"/>
      <sheetName val="チェック表"/>
      <sheetName val="START"/>
      <sheetName val="END"/>
      <sheetName val="LOOP"/>
      <sheetName val="COMMENT"/>
      <sheetName val="List"/>
      <sheetName val="WOL"/>
      <sheetName val="obs_sequ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>
            <v>44476.006944444445</v>
          </cell>
        </row>
        <row r="2">
          <cell r="D2">
            <v>44477.979166666664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FE04E-E0DE-4DEF-8F31-FBD17716CAC6}">
  <dimension ref="A1:D14"/>
  <sheetViews>
    <sheetView workbookViewId="0">
      <selection activeCell="A2" sqref="A2:C4"/>
    </sheetView>
  </sheetViews>
  <sheetFormatPr defaultRowHeight="18"/>
  <cols>
    <col min="1" max="1" width="4.69921875" bestFit="1" customWidth="1"/>
    <col min="2" max="2" width="61.3984375" customWidth="1"/>
    <col min="3" max="3" width="58.8984375" customWidth="1"/>
  </cols>
  <sheetData>
    <row r="1" spans="1:4">
      <c r="A1" s="47" t="s">
        <v>41</v>
      </c>
      <c r="B1" s="47" t="s">
        <v>276</v>
      </c>
      <c r="C1" s="47" t="s">
        <v>277</v>
      </c>
      <c r="D1" s="47" t="s">
        <v>278</v>
      </c>
    </row>
    <row r="2" spans="1:4">
      <c r="A2" s="2"/>
      <c r="B2" s="2"/>
      <c r="C2" s="2"/>
      <c r="D2" s="2"/>
    </row>
    <row r="3" spans="1:4">
      <c r="A3" s="2"/>
      <c r="B3" s="3"/>
      <c r="C3" s="2"/>
      <c r="D3" s="2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2"/>
      <c r="C8" s="2"/>
      <c r="D8" s="2"/>
    </row>
    <row r="9" spans="1:4">
      <c r="A9" s="2"/>
      <c r="B9" s="2"/>
      <c r="C9" s="2"/>
      <c r="D9" s="2"/>
    </row>
    <row r="10" spans="1:4">
      <c r="A10" s="2"/>
      <c r="B10" s="2"/>
      <c r="C10" s="2"/>
      <c r="D10" s="2"/>
    </row>
    <row r="11" spans="1:4">
      <c r="A11" s="2"/>
      <c r="B11" s="2"/>
      <c r="C11" s="2"/>
      <c r="D11" s="2"/>
    </row>
    <row r="12" spans="1:4">
      <c r="A12" s="2"/>
      <c r="B12" s="2"/>
      <c r="C12" s="2"/>
      <c r="D12" s="2"/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9"/>
  <sheetViews>
    <sheetView workbookViewId="0">
      <selection activeCell="J9" sqref="J9"/>
    </sheetView>
  </sheetViews>
  <sheetFormatPr defaultRowHeight="18"/>
  <cols>
    <col min="1" max="1" width="3.69921875" customWidth="1"/>
    <col min="2" max="2" width="3.69921875" style="40" customWidth="1"/>
    <col min="3" max="3" width="103" style="41" customWidth="1"/>
    <col min="4" max="4" width="9" style="40"/>
  </cols>
  <sheetData>
    <row r="2" spans="2:4">
      <c r="B2" s="39" t="s">
        <v>261</v>
      </c>
    </row>
    <row r="3" spans="2:4">
      <c r="B3" s="44" t="s">
        <v>41</v>
      </c>
      <c r="C3" s="45" t="s">
        <v>260</v>
      </c>
      <c r="D3" s="44" t="s">
        <v>259</v>
      </c>
    </row>
    <row r="4" spans="2:4" ht="72">
      <c r="B4" s="43">
        <v>1</v>
      </c>
      <c r="C4" s="3" t="s">
        <v>266</v>
      </c>
      <c r="D4" s="42" t="s">
        <v>253</v>
      </c>
    </row>
    <row r="5" spans="2:4" ht="108">
      <c r="B5" s="43">
        <v>2</v>
      </c>
      <c r="C5" s="3" t="s">
        <v>270</v>
      </c>
      <c r="D5" s="42" t="s">
        <v>253</v>
      </c>
    </row>
    <row r="6" spans="2:4" ht="54">
      <c r="B6" s="43">
        <v>3</v>
      </c>
      <c r="C6" s="3" t="s">
        <v>267</v>
      </c>
      <c r="D6" s="42" t="s">
        <v>253</v>
      </c>
    </row>
    <row r="7" spans="2:4" ht="72">
      <c r="B7" s="43">
        <v>4</v>
      </c>
      <c r="C7" s="3" t="s">
        <v>269</v>
      </c>
      <c r="D7" s="42"/>
    </row>
    <row r="8" spans="2:4" ht="26.4">
      <c r="B8" s="43">
        <v>5</v>
      </c>
      <c r="C8" s="3" t="s">
        <v>268</v>
      </c>
      <c r="D8" s="42" t="s">
        <v>253</v>
      </c>
    </row>
    <row r="9" spans="2:4" ht="108">
      <c r="B9" s="43">
        <v>6</v>
      </c>
      <c r="C9" s="3" t="s">
        <v>273</v>
      </c>
      <c r="D9" s="42" t="s">
        <v>253</v>
      </c>
    </row>
    <row r="10" spans="2:4" ht="90">
      <c r="B10" s="43">
        <v>7</v>
      </c>
      <c r="C10" s="3" t="s">
        <v>274</v>
      </c>
      <c r="D10" s="42" t="s">
        <v>253</v>
      </c>
    </row>
    <row r="11" spans="2:4" ht="72">
      <c r="B11" s="43">
        <v>8</v>
      </c>
      <c r="C11" s="3" t="s">
        <v>265</v>
      </c>
      <c r="D11" s="42" t="s">
        <v>253</v>
      </c>
    </row>
    <row r="12" spans="2:4" ht="54">
      <c r="B12" s="43">
        <v>9</v>
      </c>
      <c r="C12" s="3" t="s">
        <v>271</v>
      </c>
      <c r="D12" s="42" t="s">
        <v>253</v>
      </c>
    </row>
    <row r="13" spans="2:4" ht="72">
      <c r="B13" s="43">
        <v>10</v>
      </c>
      <c r="C13" s="3" t="s">
        <v>272</v>
      </c>
      <c r="D13" s="42" t="s">
        <v>253</v>
      </c>
    </row>
    <row r="14" spans="2:4" ht="350.4" customHeight="1">
      <c r="B14" s="43">
        <v>11</v>
      </c>
      <c r="C14" s="3" t="s">
        <v>258</v>
      </c>
      <c r="D14" s="42" t="s">
        <v>253</v>
      </c>
    </row>
    <row r="15" spans="2:4" ht="26.4">
      <c r="B15" s="43">
        <v>13</v>
      </c>
      <c r="C15" s="3" t="s">
        <v>257</v>
      </c>
      <c r="D15" s="42" t="s">
        <v>253</v>
      </c>
    </row>
    <row r="16" spans="2:4" ht="36">
      <c r="B16" s="43">
        <v>14</v>
      </c>
      <c r="C16" s="3" t="s">
        <v>256</v>
      </c>
      <c r="D16" s="42" t="s">
        <v>253</v>
      </c>
    </row>
    <row r="17" spans="2:4" ht="36">
      <c r="B17" s="43">
        <v>15</v>
      </c>
      <c r="C17" s="3" t="s">
        <v>255</v>
      </c>
      <c r="D17" s="42" t="s">
        <v>253</v>
      </c>
    </row>
    <row r="18" spans="2:4" ht="72">
      <c r="B18" s="43">
        <v>16</v>
      </c>
      <c r="C18" s="3" t="s">
        <v>275</v>
      </c>
      <c r="D18" s="42" t="s">
        <v>253</v>
      </c>
    </row>
    <row r="19" spans="2:4" ht="26.4">
      <c r="B19" s="43">
        <v>17</v>
      </c>
      <c r="C19" s="3" t="s">
        <v>254</v>
      </c>
      <c r="D19" s="42" t="s">
        <v>253</v>
      </c>
    </row>
  </sheetData>
  <phoneticPr fontId="1"/>
  <pageMargins left="0" right="0" top="0" bottom="0" header="0.31496062992125984" footer="0.31496062992125984"/>
  <pageSetup paperSize="9" scale="96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76" zoomScale="90" zoomScaleNormal="90" workbookViewId="0">
      <selection activeCell="C18" sqref="C18"/>
    </sheetView>
  </sheetViews>
  <sheetFormatPr defaultRowHeight="18"/>
  <cols>
    <col min="1" max="1" width="27.8984375" bestFit="1" customWidth="1"/>
    <col min="2" max="2" width="21.5" bestFit="1" customWidth="1"/>
    <col min="3" max="3" width="13.3984375" bestFit="1" customWidth="1"/>
    <col min="4" max="4" width="54.59765625" bestFit="1" customWidth="1"/>
    <col min="5" max="5" width="67.59765625" bestFit="1" customWidth="1"/>
  </cols>
  <sheetData>
    <row r="1" spans="1:10">
      <c r="C1" t="s">
        <v>37</v>
      </c>
      <c r="D1" t="s">
        <v>86</v>
      </c>
      <c r="E1" t="s">
        <v>85</v>
      </c>
      <c r="G1" t="s">
        <v>87</v>
      </c>
    </row>
    <row r="2" spans="1:10">
      <c r="A2" t="s">
        <v>30</v>
      </c>
      <c r="B2" t="s">
        <v>0</v>
      </c>
      <c r="C2">
        <v>687</v>
      </c>
      <c r="D2" t="s">
        <v>114</v>
      </c>
      <c r="E2" t="s">
        <v>114</v>
      </c>
      <c r="G2">
        <v>25</v>
      </c>
    </row>
    <row r="3" spans="1:10">
      <c r="A3" t="s">
        <v>30</v>
      </c>
      <c r="B3" t="s">
        <v>115</v>
      </c>
      <c r="C3">
        <v>577</v>
      </c>
      <c r="D3" t="s">
        <v>44</v>
      </c>
      <c r="E3" t="s">
        <v>279</v>
      </c>
      <c r="G3">
        <v>20</v>
      </c>
    </row>
    <row r="4" spans="1:10">
      <c r="A4" s="63" t="s">
        <v>31</v>
      </c>
      <c r="B4" t="s">
        <v>1</v>
      </c>
      <c r="C4">
        <v>509</v>
      </c>
      <c r="D4" t="s">
        <v>114</v>
      </c>
      <c r="E4" t="s">
        <v>114</v>
      </c>
      <c r="G4">
        <v>11</v>
      </c>
    </row>
    <row r="5" spans="1:10">
      <c r="A5" s="63"/>
      <c r="B5" t="s">
        <v>116</v>
      </c>
      <c r="C5">
        <v>509</v>
      </c>
      <c r="D5" t="s">
        <v>117</v>
      </c>
      <c r="E5" t="s">
        <v>193</v>
      </c>
      <c r="G5">
        <v>11</v>
      </c>
    </row>
    <row r="6" spans="1:10">
      <c r="B6" t="s">
        <v>40</v>
      </c>
      <c r="C6">
        <v>42</v>
      </c>
      <c r="D6" t="s">
        <v>62</v>
      </c>
      <c r="E6" t="s">
        <v>194</v>
      </c>
      <c r="G6">
        <v>2</v>
      </c>
    </row>
    <row r="7" spans="1:10">
      <c r="A7" s="63" t="s">
        <v>118</v>
      </c>
      <c r="B7" t="s">
        <v>119</v>
      </c>
      <c r="C7">
        <v>2672</v>
      </c>
      <c r="D7" t="s">
        <v>114</v>
      </c>
      <c r="E7" t="s">
        <v>114</v>
      </c>
      <c r="G7">
        <v>56</v>
      </c>
      <c r="I7">
        <v>180</v>
      </c>
      <c r="J7">
        <f>+SUM(H7,I8,I7)</f>
        <v>348</v>
      </c>
    </row>
    <row r="8" spans="1:10">
      <c r="A8" s="63"/>
      <c r="B8" t="s">
        <v>120</v>
      </c>
      <c r="C8">
        <v>4179</v>
      </c>
      <c r="D8" t="s">
        <v>114</v>
      </c>
      <c r="E8" t="s">
        <v>114</v>
      </c>
      <c r="G8">
        <v>52</v>
      </c>
      <c r="I8">
        <f>14*12</f>
        <v>168</v>
      </c>
    </row>
    <row r="9" spans="1:10">
      <c r="A9" s="63"/>
      <c r="B9" t="s">
        <v>121</v>
      </c>
      <c r="C9">
        <v>2108</v>
      </c>
      <c r="D9" t="s">
        <v>114</v>
      </c>
      <c r="E9" t="s">
        <v>114</v>
      </c>
      <c r="G9">
        <v>46</v>
      </c>
    </row>
    <row r="10" spans="1:10">
      <c r="A10" s="63"/>
      <c r="B10" t="s">
        <v>122</v>
      </c>
      <c r="C10">
        <v>1252</v>
      </c>
      <c r="D10" t="s">
        <v>114</v>
      </c>
      <c r="E10" t="s">
        <v>114</v>
      </c>
      <c r="G10">
        <v>19</v>
      </c>
    </row>
    <row r="11" spans="1:10">
      <c r="A11" s="63"/>
      <c r="B11" t="s">
        <v>123</v>
      </c>
      <c r="C11">
        <v>1134</v>
      </c>
      <c r="D11" t="s">
        <v>114</v>
      </c>
      <c r="E11" t="s">
        <v>114</v>
      </c>
      <c r="G11">
        <v>17</v>
      </c>
    </row>
    <row r="12" spans="1:10">
      <c r="A12" s="63"/>
      <c r="B12" t="s">
        <v>124</v>
      </c>
      <c r="C12">
        <v>4620</v>
      </c>
      <c r="D12" t="s">
        <v>114</v>
      </c>
      <c r="E12" t="s">
        <v>114</v>
      </c>
      <c r="G12">
        <v>51</v>
      </c>
    </row>
    <row r="13" spans="1:10">
      <c r="A13" s="63"/>
      <c r="B13" t="s">
        <v>125</v>
      </c>
      <c r="C13">
        <v>1102</v>
      </c>
      <c r="D13" t="s">
        <v>114</v>
      </c>
      <c r="E13" t="s">
        <v>114</v>
      </c>
      <c r="G13">
        <v>18</v>
      </c>
    </row>
    <row r="14" spans="1:10">
      <c r="A14" s="63"/>
      <c r="B14" t="s">
        <v>126</v>
      </c>
      <c r="C14">
        <v>1562</v>
      </c>
      <c r="D14" t="s">
        <v>114</v>
      </c>
      <c r="E14" t="s">
        <v>114</v>
      </c>
      <c r="G14">
        <v>16</v>
      </c>
    </row>
    <row r="15" spans="1:10">
      <c r="A15" s="63"/>
      <c r="B15" t="s">
        <v>127</v>
      </c>
      <c r="C15">
        <v>4936</v>
      </c>
      <c r="D15" t="s">
        <v>114</v>
      </c>
      <c r="E15" t="s">
        <v>114</v>
      </c>
      <c r="G15">
        <f>35+47</f>
        <v>82</v>
      </c>
    </row>
    <row r="16" spans="1:10">
      <c r="A16" s="63"/>
      <c r="B16" t="s">
        <v>128</v>
      </c>
      <c r="C16">
        <v>6688</v>
      </c>
      <c r="D16" t="s">
        <v>114</v>
      </c>
      <c r="E16" t="s">
        <v>179</v>
      </c>
      <c r="G16">
        <v>22</v>
      </c>
    </row>
    <row r="17" spans="1:8">
      <c r="A17" s="63" t="s">
        <v>27</v>
      </c>
      <c r="B17" t="s">
        <v>28</v>
      </c>
      <c r="C17">
        <v>120</v>
      </c>
      <c r="D17" t="s">
        <v>114</v>
      </c>
      <c r="E17" t="s">
        <v>179</v>
      </c>
      <c r="G17">
        <v>3</v>
      </c>
    </row>
    <row r="18" spans="1:8">
      <c r="A18" s="63"/>
      <c r="B18" t="s">
        <v>129</v>
      </c>
      <c r="C18">
        <v>120</v>
      </c>
      <c r="D18" t="s">
        <v>130</v>
      </c>
      <c r="E18" t="s">
        <v>180</v>
      </c>
      <c r="G18">
        <v>3</v>
      </c>
    </row>
    <row r="19" spans="1:8">
      <c r="A19" s="63" t="s">
        <v>29</v>
      </c>
      <c r="B19" t="s">
        <v>32</v>
      </c>
      <c r="C19">
        <v>220</v>
      </c>
      <c r="D19" t="s">
        <v>114</v>
      </c>
      <c r="E19" t="s">
        <v>181</v>
      </c>
      <c r="G19">
        <v>5</v>
      </c>
    </row>
    <row r="20" spans="1:8">
      <c r="A20" s="63"/>
      <c r="B20" t="s">
        <v>131</v>
      </c>
      <c r="C20">
        <v>220</v>
      </c>
      <c r="D20" t="s">
        <v>132</v>
      </c>
      <c r="E20" t="s">
        <v>182</v>
      </c>
      <c r="G20">
        <v>5</v>
      </c>
    </row>
    <row r="21" spans="1:8">
      <c r="B21" s="12" t="s">
        <v>133</v>
      </c>
      <c r="C21">
        <v>345</v>
      </c>
      <c r="D21" t="s">
        <v>134</v>
      </c>
      <c r="E21" t="s">
        <v>183</v>
      </c>
      <c r="G21">
        <v>13</v>
      </c>
    </row>
    <row r="22" spans="1:8">
      <c r="A22" s="63" t="s">
        <v>8</v>
      </c>
      <c r="B22" t="s">
        <v>2</v>
      </c>
      <c r="C22">
        <v>1092</v>
      </c>
      <c r="D22" t="s">
        <v>72</v>
      </c>
      <c r="E22" t="s">
        <v>184</v>
      </c>
      <c r="G22">
        <v>15</v>
      </c>
    </row>
    <row r="23" spans="1:8">
      <c r="A23" s="63"/>
      <c r="B23" t="s">
        <v>39</v>
      </c>
      <c r="C23">
        <v>80</v>
      </c>
      <c r="D23" t="s">
        <v>60</v>
      </c>
      <c r="E23" t="s">
        <v>185</v>
      </c>
      <c r="G23">
        <v>2</v>
      </c>
    </row>
    <row r="24" spans="1:8">
      <c r="A24" s="63"/>
      <c r="B24" t="s">
        <v>7</v>
      </c>
      <c r="C24">
        <v>868</v>
      </c>
      <c r="D24" t="s">
        <v>88</v>
      </c>
      <c r="E24" t="s">
        <v>186</v>
      </c>
      <c r="G24">
        <v>27</v>
      </c>
      <c r="H24">
        <v>520</v>
      </c>
    </row>
    <row r="25" spans="1:8">
      <c r="A25" s="63"/>
      <c r="B25" t="s">
        <v>6</v>
      </c>
      <c r="C25">
        <v>14</v>
      </c>
      <c r="D25" t="s">
        <v>57</v>
      </c>
      <c r="E25" t="s">
        <v>280</v>
      </c>
      <c r="G25">
        <v>3</v>
      </c>
    </row>
    <row r="26" spans="1:8">
      <c r="A26" s="63"/>
      <c r="B26" t="s">
        <v>74</v>
      </c>
      <c r="C26">
        <v>386</v>
      </c>
      <c r="D26" t="s">
        <v>76</v>
      </c>
      <c r="E26" t="s">
        <v>187</v>
      </c>
      <c r="G26">
        <v>21</v>
      </c>
    </row>
    <row r="27" spans="1:8">
      <c r="A27" s="63"/>
      <c r="B27" t="s">
        <v>93</v>
      </c>
      <c r="C27">
        <v>292</v>
      </c>
      <c r="D27" t="s">
        <v>76</v>
      </c>
      <c r="E27" t="s">
        <v>188</v>
      </c>
      <c r="G27">
        <v>12</v>
      </c>
    </row>
    <row r="28" spans="1:8">
      <c r="A28" s="63"/>
      <c r="B28" t="s">
        <v>75</v>
      </c>
      <c r="C28">
        <v>386</v>
      </c>
      <c r="D28" t="s">
        <v>77</v>
      </c>
      <c r="E28" t="s">
        <v>189</v>
      </c>
      <c r="G28">
        <v>21</v>
      </c>
    </row>
    <row r="29" spans="1:8">
      <c r="A29" s="63"/>
      <c r="B29" t="s">
        <v>3</v>
      </c>
      <c r="C29">
        <v>564</v>
      </c>
      <c r="D29" t="s">
        <v>47</v>
      </c>
      <c r="E29" t="s">
        <v>190</v>
      </c>
      <c r="G29">
        <v>7</v>
      </c>
    </row>
    <row r="30" spans="1:8">
      <c r="A30" s="63"/>
      <c r="B30" t="s">
        <v>5</v>
      </c>
      <c r="C30">
        <v>382</v>
      </c>
      <c r="D30" t="s">
        <v>68</v>
      </c>
      <c r="E30" t="s">
        <v>191</v>
      </c>
      <c r="G30">
        <v>6</v>
      </c>
    </row>
    <row r="31" spans="1:8">
      <c r="A31" s="63"/>
      <c r="B31" t="s">
        <v>4</v>
      </c>
      <c r="C31">
        <v>1230</v>
      </c>
      <c r="D31" t="s">
        <v>53</v>
      </c>
      <c r="E31" t="s">
        <v>192</v>
      </c>
      <c r="G31">
        <v>34</v>
      </c>
    </row>
    <row r="32" spans="1:8">
      <c r="A32" s="46"/>
      <c r="B32" t="s">
        <v>83</v>
      </c>
      <c r="C32" s="14">
        <v>202</v>
      </c>
      <c r="D32" s="15" t="s">
        <v>89</v>
      </c>
      <c r="E32" t="s">
        <v>195</v>
      </c>
      <c r="F32" s="14" t="s">
        <v>82</v>
      </c>
      <c r="G32">
        <v>6</v>
      </c>
    </row>
    <row r="33" spans="1:7">
      <c r="A33" s="63" t="s">
        <v>9</v>
      </c>
      <c r="B33" t="s">
        <v>73</v>
      </c>
      <c r="C33">
        <v>1756</v>
      </c>
      <c r="D33" t="s">
        <v>55</v>
      </c>
      <c r="E33" t="s">
        <v>196</v>
      </c>
      <c r="G33">
        <v>54</v>
      </c>
    </row>
    <row r="34" spans="1:7">
      <c r="A34" s="63"/>
      <c r="B34" t="s">
        <v>90</v>
      </c>
      <c r="C34">
        <v>1702</v>
      </c>
      <c r="D34" t="s">
        <v>55</v>
      </c>
      <c r="E34" t="s">
        <v>197</v>
      </c>
      <c r="G34">
        <v>27</v>
      </c>
    </row>
    <row r="35" spans="1:7">
      <c r="A35" s="63"/>
      <c r="B35" t="s">
        <v>10</v>
      </c>
      <c r="C35">
        <v>240</v>
      </c>
      <c r="D35" t="s">
        <v>64</v>
      </c>
      <c r="E35" t="s">
        <v>198</v>
      </c>
      <c r="G35">
        <v>6</v>
      </c>
    </row>
    <row r="36" spans="1:7">
      <c r="A36" s="63"/>
      <c r="B36" t="s">
        <v>42</v>
      </c>
      <c r="C36">
        <v>142</v>
      </c>
      <c r="D36" t="s">
        <v>65</v>
      </c>
      <c r="E36" t="s">
        <v>199</v>
      </c>
      <c r="G36">
        <v>4</v>
      </c>
    </row>
    <row r="37" spans="1:7">
      <c r="A37" s="63"/>
      <c r="B37" t="s">
        <v>43</v>
      </c>
      <c r="C37">
        <v>102</v>
      </c>
      <c r="D37" t="s">
        <v>66</v>
      </c>
      <c r="E37" t="s">
        <v>200</v>
      </c>
      <c r="G37">
        <v>3</v>
      </c>
    </row>
    <row r="38" spans="1:7">
      <c r="A38" s="63"/>
      <c r="B38" s="11" t="s">
        <v>110</v>
      </c>
      <c r="C38" s="11">
        <v>280</v>
      </c>
      <c r="D38" s="11" t="s">
        <v>64</v>
      </c>
      <c r="E38" s="11" t="s">
        <v>201</v>
      </c>
      <c r="F38" s="11"/>
      <c r="G38" s="11">
        <v>7</v>
      </c>
    </row>
    <row r="39" spans="1:7">
      <c r="A39" s="63"/>
      <c r="B39" s="11" t="s">
        <v>111</v>
      </c>
      <c r="C39" s="11">
        <v>262</v>
      </c>
      <c r="D39" s="11" t="s">
        <v>65</v>
      </c>
      <c r="E39" s="11" t="s">
        <v>202</v>
      </c>
      <c r="F39" s="11"/>
      <c r="G39" s="11">
        <v>7</v>
      </c>
    </row>
    <row r="40" spans="1:7">
      <c r="A40" s="63"/>
      <c r="B40" s="11" t="s">
        <v>112</v>
      </c>
      <c r="C40" s="11">
        <v>262</v>
      </c>
      <c r="D40" s="11" t="s">
        <v>66</v>
      </c>
      <c r="E40" s="11" t="s">
        <v>203</v>
      </c>
      <c r="F40" s="11"/>
      <c r="G40" s="11">
        <v>7</v>
      </c>
    </row>
    <row r="41" spans="1:7">
      <c r="A41" s="63"/>
      <c r="B41" t="s">
        <v>11</v>
      </c>
      <c r="C41">
        <v>10954</v>
      </c>
      <c r="D41" t="s">
        <v>70</v>
      </c>
      <c r="E41" t="s">
        <v>204</v>
      </c>
      <c r="G41">
        <v>232</v>
      </c>
    </row>
    <row r="42" spans="1:7">
      <c r="A42" s="63"/>
      <c r="B42" s="8" t="s">
        <v>108</v>
      </c>
      <c r="C42" s="8">
        <v>6144</v>
      </c>
      <c r="D42" s="8" t="s">
        <v>70</v>
      </c>
      <c r="E42" s="8" t="s">
        <v>205</v>
      </c>
      <c r="F42" s="8"/>
      <c r="G42" s="8">
        <v>232</v>
      </c>
    </row>
    <row r="43" spans="1:7">
      <c r="A43" s="63"/>
      <c r="B43" s="8" t="s">
        <v>281</v>
      </c>
      <c r="C43" s="8">
        <v>2882</v>
      </c>
      <c r="D43" s="8" t="s">
        <v>70</v>
      </c>
      <c r="E43" s="8" t="s">
        <v>282</v>
      </c>
      <c r="F43" s="8"/>
      <c r="G43" s="8">
        <v>108</v>
      </c>
    </row>
    <row r="44" spans="1:7">
      <c r="A44" s="63"/>
      <c r="B44" s="8" t="s">
        <v>283</v>
      </c>
      <c r="C44" s="8">
        <v>3262</v>
      </c>
      <c r="D44" s="8" t="s">
        <v>70</v>
      </c>
      <c r="E44" s="8" t="s">
        <v>284</v>
      </c>
      <c r="F44" s="8"/>
      <c r="G44" s="8">
        <v>124</v>
      </c>
    </row>
    <row r="45" spans="1:7">
      <c r="A45" s="63"/>
      <c r="B45" t="s">
        <v>13</v>
      </c>
      <c r="C45">
        <v>344</v>
      </c>
      <c r="D45" t="s">
        <v>49</v>
      </c>
      <c r="E45" t="s">
        <v>206</v>
      </c>
      <c r="G45">
        <v>18</v>
      </c>
    </row>
    <row r="46" spans="1:7">
      <c r="A46" s="63"/>
      <c r="B46" s="8" t="s">
        <v>106</v>
      </c>
      <c r="C46" s="8">
        <v>344</v>
      </c>
      <c r="D46" s="8" t="s">
        <v>107</v>
      </c>
      <c r="E46" s="8" t="s">
        <v>207</v>
      </c>
      <c r="F46" s="8"/>
      <c r="G46" s="8">
        <v>18</v>
      </c>
    </row>
    <row r="47" spans="1:7">
      <c r="A47" s="63"/>
      <c r="B47" s="9" t="s">
        <v>12</v>
      </c>
      <c r="C47" s="9">
        <v>270</v>
      </c>
      <c r="D47" s="9" t="s">
        <v>52</v>
      </c>
      <c r="E47" s="9" t="s">
        <v>208</v>
      </c>
      <c r="F47" s="9"/>
      <c r="G47" s="9">
        <v>6</v>
      </c>
    </row>
    <row r="48" spans="1:7">
      <c r="A48" t="s">
        <v>33</v>
      </c>
      <c r="B48" s="9" t="s">
        <v>34</v>
      </c>
      <c r="C48" s="9">
        <v>42</v>
      </c>
      <c r="D48" s="9" t="s">
        <v>45</v>
      </c>
      <c r="E48" s="9" t="s">
        <v>209</v>
      </c>
      <c r="F48" s="9"/>
      <c r="G48" s="9">
        <v>2</v>
      </c>
    </row>
    <row r="49" spans="1:7">
      <c r="A49" s="1" t="s">
        <v>35</v>
      </c>
      <c r="B49" s="9" t="s">
        <v>36</v>
      </c>
      <c r="C49" s="9">
        <v>42</v>
      </c>
      <c r="D49" s="9" t="s">
        <v>46</v>
      </c>
      <c r="E49" s="9" t="s">
        <v>210</v>
      </c>
      <c r="F49" s="9"/>
      <c r="G49" s="9">
        <v>2</v>
      </c>
    </row>
    <row r="50" spans="1:7">
      <c r="A50" s="64" t="s">
        <v>14</v>
      </c>
      <c r="B50" s="9" t="s">
        <v>15</v>
      </c>
      <c r="C50" s="9">
        <v>190</v>
      </c>
      <c r="D50" s="9" t="s">
        <v>51</v>
      </c>
      <c r="E50" s="9" t="s">
        <v>211</v>
      </c>
      <c r="F50" s="9"/>
      <c r="G50" s="9">
        <v>5</v>
      </c>
    </row>
    <row r="51" spans="1:7">
      <c r="A51" s="64"/>
      <c r="B51" s="9" t="s">
        <v>16</v>
      </c>
      <c r="C51" s="9">
        <v>198</v>
      </c>
      <c r="D51" s="9" t="s">
        <v>50</v>
      </c>
      <c r="E51" s="9" t="s">
        <v>212</v>
      </c>
      <c r="F51" s="9"/>
      <c r="G51" s="9">
        <v>4</v>
      </c>
    </row>
    <row r="52" spans="1:7">
      <c r="A52" s="64"/>
      <c r="B52" s="9" t="s">
        <v>17</v>
      </c>
      <c r="C52" s="9">
        <v>714</v>
      </c>
      <c r="D52" s="9" t="s">
        <v>69</v>
      </c>
      <c r="E52" s="9" t="s">
        <v>213</v>
      </c>
      <c r="F52" s="9"/>
      <c r="G52" s="9">
        <v>24</v>
      </c>
    </row>
    <row r="53" spans="1:7">
      <c r="A53" s="64"/>
      <c r="B53" s="10" t="s">
        <v>109</v>
      </c>
      <c r="C53" s="10">
        <v>774</v>
      </c>
      <c r="D53" s="10" t="s">
        <v>69</v>
      </c>
      <c r="E53" s="10" t="s">
        <v>214</v>
      </c>
      <c r="F53" s="10"/>
      <c r="G53" s="10">
        <v>25</v>
      </c>
    </row>
    <row r="54" spans="1:7">
      <c r="A54" s="64"/>
      <c r="B54" s="9" t="s">
        <v>18</v>
      </c>
      <c r="C54" s="9">
        <v>60</v>
      </c>
      <c r="D54" s="9" t="s">
        <v>63</v>
      </c>
      <c r="E54" s="9" t="s">
        <v>215</v>
      </c>
      <c r="F54" s="9"/>
      <c r="G54" s="9">
        <v>1</v>
      </c>
    </row>
    <row r="55" spans="1:7">
      <c r="A55" s="64"/>
      <c r="B55" s="9" t="s">
        <v>78</v>
      </c>
      <c r="C55" s="9">
        <v>210</v>
      </c>
      <c r="D55" s="9" t="s">
        <v>80</v>
      </c>
      <c r="E55" s="9" t="s">
        <v>216</v>
      </c>
      <c r="F55" s="9"/>
      <c r="G55" s="9">
        <v>24</v>
      </c>
    </row>
    <row r="56" spans="1:7">
      <c r="A56" s="64"/>
      <c r="B56" s="9" t="s">
        <v>91</v>
      </c>
      <c r="C56" s="9">
        <v>186</v>
      </c>
      <c r="D56" s="9" t="s">
        <v>80</v>
      </c>
      <c r="E56" s="9" t="s">
        <v>217</v>
      </c>
      <c r="F56" s="9"/>
      <c r="G56" s="9">
        <v>12</v>
      </c>
    </row>
    <row r="57" spans="1:7">
      <c r="A57" s="64"/>
      <c r="B57" s="9" t="s">
        <v>79</v>
      </c>
      <c r="C57" s="9">
        <v>202</v>
      </c>
      <c r="D57" s="9" t="s">
        <v>56</v>
      </c>
      <c r="E57" s="9" t="s">
        <v>218</v>
      </c>
      <c r="F57" s="9"/>
      <c r="G57" s="9">
        <v>20</v>
      </c>
    </row>
    <row r="58" spans="1:7">
      <c r="A58" s="64"/>
      <c r="B58" s="9" t="s">
        <v>98</v>
      </c>
      <c r="C58" s="9">
        <v>182</v>
      </c>
      <c r="D58" s="9" t="s">
        <v>99</v>
      </c>
      <c r="E58" s="9" t="s">
        <v>219</v>
      </c>
      <c r="F58" s="9"/>
      <c r="G58" s="9">
        <v>10</v>
      </c>
    </row>
    <row r="59" spans="1:7">
      <c r="A59" s="63" t="s">
        <v>19</v>
      </c>
      <c r="B59" s="9" t="s">
        <v>20</v>
      </c>
      <c r="C59" s="9">
        <v>70</v>
      </c>
      <c r="D59" s="9" t="s">
        <v>54</v>
      </c>
      <c r="E59" s="9" t="s">
        <v>220</v>
      </c>
      <c r="F59" s="9"/>
      <c r="G59" s="9">
        <v>4</v>
      </c>
    </row>
    <row r="60" spans="1:7">
      <c r="A60" s="63"/>
      <c r="B60" s="9" t="s">
        <v>21</v>
      </c>
      <c r="C60" s="9">
        <v>160</v>
      </c>
      <c r="D60" s="9" t="s">
        <v>67</v>
      </c>
      <c r="E60" s="9" t="s">
        <v>221</v>
      </c>
      <c r="F60" s="9"/>
      <c r="G60" s="9">
        <v>4</v>
      </c>
    </row>
    <row r="61" spans="1:7">
      <c r="A61" s="63"/>
      <c r="B61" s="9" t="s">
        <v>22</v>
      </c>
      <c r="C61" s="9">
        <v>88</v>
      </c>
      <c r="D61" s="9" t="s">
        <v>48</v>
      </c>
      <c r="E61" s="9" t="s">
        <v>222</v>
      </c>
      <c r="F61" s="9"/>
      <c r="G61" s="9">
        <v>4</v>
      </c>
    </row>
    <row r="62" spans="1:7">
      <c r="A62" s="63"/>
      <c r="B62" s="9" t="s">
        <v>23</v>
      </c>
      <c r="C62" s="9">
        <v>164</v>
      </c>
      <c r="D62" s="9" t="s">
        <v>81</v>
      </c>
      <c r="E62" s="9" t="s">
        <v>223</v>
      </c>
      <c r="F62" s="9"/>
      <c r="G62" s="9">
        <v>6</v>
      </c>
    </row>
    <row r="63" spans="1:7">
      <c r="A63" s="63"/>
      <c r="B63" s="9" t="s">
        <v>92</v>
      </c>
      <c r="C63" s="9">
        <v>160</v>
      </c>
      <c r="D63" s="9" t="s">
        <v>81</v>
      </c>
      <c r="E63" s="9" t="s">
        <v>224</v>
      </c>
      <c r="F63" s="9"/>
      <c r="G63" s="9">
        <v>4</v>
      </c>
    </row>
    <row r="64" spans="1:7">
      <c r="A64" s="63"/>
      <c r="B64" s="9" t="s">
        <v>24</v>
      </c>
      <c r="C64" s="9">
        <v>8</v>
      </c>
      <c r="D64" s="9" t="s">
        <v>58</v>
      </c>
      <c r="E64" s="9" t="s">
        <v>225</v>
      </c>
      <c r="F64" s="9"/>
      <c r="G64" s="9">
        <v>1</v>
      </c>
    </row>
    <row r="65" spans="1:8">
      <c r="A65" s="63"/>
      <c r="B65" s="9" t="s">
        <v>25</v>
      </c>
      <c r="C65" s="9">
        <v>80</v>
      </c>
      <c r="D65" s="9" t="s">
        <v>59</v>
      </c>
      <c r="E65" s="9" t="s">
        <v>226</v>
      </c>
      <c r="F65" s="9"/>
      <c r="G65" s="9">
        <v>2</v>
      </c>
    </row>
    <row r="66" spans="1:8">
      <c r="A66" s="63"/>
      <c r="B66" s="9" t="s">
        <v>38</v>
      </c>
      <c r="C66" s="9">
        <v>40</v>
      </c>
      <c r="D66" s="9" t="s">
        <v>61</v>
      </c>
      <c r="E66" s="9" t="s">
        <v>227</v>
      </c>
      <c r="F66" s="9"/>
      <c r="G66" s="9">
        <v>1</v>
      </c>
    </row>
    <row r="67" spans="1:8">
      <c r="A67" s="63"/>
      <c r="B67" s="9" t="s">
        <v>26</v>
      </c>
      <c r="C67" s="9">
        <v>380</v>
      </c>
      <c r="D67" s="9" t="s">
        <v>71</v>
      </c>
      <c r="E67" s="9" t="s">
        <v>228</v>
      </c>
      <c r="F67" s="9"/>
      <c r="G67" s="9">
        <v>25</v>
      </c>
    </row>
    <row r="68" spans="1:8">
      <c r="A68" s="46"/>
      <c r="B68" s="9" t="s">
        <v>84</v>
      </c>
      <c r="C68" s="9">
        <v>160</v>
      </c>
      <c r="D68" s="9" t="s">
        <v>89</v>
      </c>
      <c r="E68" s="9" t="s">
        <v>229</v>
      </c>
      <c r="F68" s="9" t="s">
        <v>82</v>
      </c>
      <c r="G68" s="9">
        <v>4</v>
      </c>
    </row>
    <row r="69" spans="1:8">
      <c r="A69" s="12" t="s">
        <v>113</v>
      </c>
      <c r="B69" s="13" t="s">
        <v>135</v>
      </c>
      <c r="C69" s="13">
        <v>100</v>
      </c>
      <c r="D69" s="13" t="s">
        <v>136</v>
      </c>
      <c r="E69" s="13" t="s">
        <v>230</v>
      </c>
      <c r="F69" s="12"/>
      <c r="G69" s="13">
        <v>5</v>
      </c>
    </row>
    <row r="70" spans="1:8">
      <c r="A70" s="9" t="s">
        <v>100</v>
      </c>
      <c r="B70" s="9" t="s">
        <v>101</v>
      </c>
      <c r="C70" s="9">
        <v>246</v>
      </c>
      <c r="D70" s="9" t="s">
        <v>102</v>
      </c>
      <c r="E70" s="9" t="s">
        <v>231</v>
      </c>
      <c r="F70" s="9"/>
      <c r="G70" s="9">
        <v>21</v>
      </c>
    </row>
    <row r="71" spans="1:8">
      <c r="B71" s="9" t="s">
        <v>137</v>
      </c>
      <c r="C71" s="9">
        <v>3600</v>
      </c>
    </row>
    <row r="72" spans="1:8">
      <c r="B72" s="9" t="s">
        <v>138</v>
      </c>
      <c r="C72" s="9">
        <v>3500</v>
      </c>
    </row>
    <row r="73" spans="1:8">
      <c r="B73" s="9" t="s">
        <v>139</v>
      </c>
      <c r="C73" s="9">
        <v>768</v>
      </c>
      <c r="D73" t="s">
        <v>140</v>
      </c>
      <c r="E73" t="s">
        <v>232</v>
      </c>
      <c r="G73">
        <v>11</v>
      </c>
      <c r="H73">
        <f>5*60*60+21*60+47</f>
        <v>19307</v>
      </c>
    </row>
    <row r="74" spans="1:8">
      <c r="B74" s="9" t="s">
        <v>141</v>
      </c>
      <c r="C74" s="9">
        <v>19498</v>
      </c>
      <c r="D74" t="s">
        <v>142</v>
      </c>
      <c r="E74" t="s">
        <v>233</v>
      </c>
      <c r="G74">
        <v>55</v>
      </c>
      <c r="H74">
        <f>5*60*60+21*60+47</f>
        <v>19307</v>
      </c>
    </row>
    <row r="75" spans="1:8">
      <c r="B75" s="9" t="s">
        <v>143</v>
      </c>
      <c r="C75">
        <v>2550</v>
      </c>
      <c r="D75" t="s">
        <v>144</v>
      </c>
      <c r="E75" t="s">
        <v>234</v>
      </c>
      <c r="G75">
        <v>36</v>
      </c>
    </row>
    <row r="76" spans="1:8">
      <c r="B76" s="9" t="s">
        <v>145</v>
      </c>
      <c r="C76">
        <v>19357</v>
      </c>
    </row>
    <row r="77" spans="1:8">
      <c r="B77" s="9" t="s">
        <v>146</v>
      </c>
      <c r="C77">
        <v>1800</v>
      </c>
      <c r="E77" t="s">
        <v>147</v>
      </c>
    </row>
    <row r="78" spans="1:8">
      <c r="B78" s="13" t="s">
        <v>158</v>
      </c>
      <c r="C78" s="12">
        <v>9080</v>
      </c>
      <c r="D78" s="12" t="s">
        <v>159</v>
      </c>
      <c r="E78" s="12" t="s">
        <v>235</v>
      </c>
      <c r="F78" s="12"/>
      <c r="G78" s="12">
        <v>6</v>
      </c>
    </row>
    <row r="79" spans="1:8">
      <c r="A79" t="s">
        <v>160</v>
      </c>
      <c r="B79" s="9" t="s">
        <v>161</v>
      </c>
      <c r="C79">
        <v>310</v>
      </c>
      <c r="D79" t="s">
        <v>162</v>
      </c>
      <c r="E79" t="s">
        <v>236</v>
      </c>
    </row>
    <row r="80" spans="1:8">
      <c r="B80" s="9" t="s">
        <v>163</v>
      </c>
      <c r="C80">
        <v>1134</v>
      </c>
      <c r="D80" t="s">
        <v>162</v>
      </c>
      <c r="E80" t="s">
        <v>237</v>
      </c>
    </row>
    <row r="81" spans="2:7">
      <c r="B81" s="9" t="s">
        <v>164</v>
      </c>
      <c r="C81">
        <v>2206</v>
      </c>
      <c r="D81" t="s">
        <v>162</v>
      </c>
      <c r="E81" t="s">
        <v>238</v>
      </c>
    </row>
    <row r="82" spans="2:7">
      <c r="B82" s="9" t="s">
        <v>165</v>
      </c>
      <c r="C82">
        <v>2730</v>
      </c>
      <c r="D82" t="s">
        <v>162</v>
      </c>
      <c r="E82" t="s">
        <v>239</v>
      </c>
    </row>
    <row r="83" spans="2:7">
      <c r="B83" s="9" t="s">
        <v>166</v>
      </c>
      <c r="C83">
        <v>1848</v>
      </c>
      <c r="D83" t="s">
        <v>162</v>
      </c>
      <c r="E83" t="s">
        <v>240</v>
      </c>
    </row>
    <row r="84" spans="2:7">
      <c r="B84" s="9" t="s">
        <v>167</v>
      </c>
      <c r="C84">
        <v>2332</v>
      </c>
      <c r="D84" t="s">
        <v>162</v>
      </c>
      <c r="E84" t="s">
        <v>241</v>
      </c>
    </row>
    <row r="85" spans="2:7">
      <c r="B85" s="9" t="s">
        <v>168</v>
      </c>
      <c r="C85">
        <v>120</v>
      </c>
      <c r="D85" t="s">
        <v>162</v>
      </c>
      <c r="E85" t="s">
        <v>242</v>
      </c>
    </row>
    <row r="86" spans="2:7">
      <c r="B86" s="9" t="s">
        <v>169</v>
      </c>
      <c r="C86">
        <v>509</v>
      </c>
      <c r="D86" t="s">
        <v>162</v>
      </c>
      <c r="E86" t="s">
        <v>243</v>
      </c>
    </row>
    <row r="87" spans="2:7">
      <c r="B87" s="9" t="s">
        <v>170</v>
      </c>
      <c r="C87">
        <v>4620</v>
      </c>
      <c r="D87" t="s">
        <v>162</v>
      </c>
      <c r="E87" t="s">
        <v>244</v>
      </c>
    </row>
    <row r="88" spans="2:7">
      <c r="B88" s="9" t="s">
        <v>171</v>
      </c>
      <c r="C88">
        <v>4019</v>
      </c>
      <c r="D88" t="s">
        <v>162</v>
      </c>
      <c r="E88" t="s">
        <v>245</v>
      </c>
    </row>
    <row r="89" spans="2:7">
      <c r="B89" s="9" t="s">
        <v>172</v>
      </c>
      <c r="C89">
        <v>1562</v>
      </c>
      <c r="D89" t="s">
        <v>162</v>
      </c>
      <c r="E89" t="s">
        <v>246</v>
      </c>
    </row>
    <row r="90" spans="2:7">
      <c r="B90" s="9" t="s">
        <v>173</v>
      </c>
      <c r="C90">
        <v>6688</v>
      </c>
      <c r="D90" t="s">
        <v>162</v>
      </c>
      <c r="E90" t="s">
        <v>247</v>
      </c>
    </row>
    <row r="91" spans="2:7">
      <c r="B91" s="9" t="s">
        <v>174</v>
      </c>
      <c r="C91">
        <v>1102</v>
      </c>
      <c r="D91" t="s">
        <v>162</v>
      </c>
      <c r="E91" t="s">
        <v>248</v>
      </c>
    </row>
    <row r="92" spans="2:7">
      <c r="B92" s="9" t="s">
        <v>175</v>
      </c>
      <c r="C92">
        <v>160</v>
      </c>
      <c r="D92" t="s">
        <v>162</v>
      </c>
      <c r="E92" t="s">
        <v>249</v>
      </c>
    </row>
    <row r="93" spans="2:7">
      <c r="B93" s="9" t="s">
        <v>176</v>
      </c>
      <c r="C93">
        <v>160</v>
      </c>
      <c r="D93" t="s">
        <v>162</v>
      </c>
      <c r="E93" t="s">
        <v>250</v>
      </c>
    </row>
    <row r="94" spans="2:7">
      <c r="B94" s="9" t="s">
        <v>177</v>
      </c>
      <c r="C94">
        <v>2512</v>
      </c>
      <c r="D94" t="s">
        <v>162</v>
      </c>
      <c r="E94" t="s">
        <v>251</v>
      </c>
    </row>
    <row r="95" spans="2:7">
      <c r="B95" s="9" t="s">
        <v>178</v>
      </c>
      <c r="C95">
        <v>377</v>
      </c>
      <c r="D95" t="s">
        <v>162</v>
      </c>
      <c r="E95" t="s">
        <v>252</v>
      </c>
    </row>
    <row r="96" spans="2:7">
      <c r="B96" s="21" t="s">
        <v>285</v>
      </c>
      <c r="C96">
        <v>1092</v>
      </c>
      <c r="D96" t="s">
        <v>72</v>
      </c>
      <c r="E96" t="s">
        <v>286</v>
      </c>
      <c r="G96">
        <v>15</v>
      </c>
    </row>
  </sheetData>
  <autoFilter ref="B1:B52" xr:uid="{00000000-0009-0000-0000-000001000000}"/>
  <mergeCells count="8">
    <mergeCell ref="A33:A47"/>
    <mergeCell ref="A50:A58"/>
    <mergeCell ref="A59:A67"/>
    <mergeCell ref="A4:A5"/>
    <mergeCell ref="A7:A16"/>
    <mergeCell ref="A17:A18"/>
    <mergeCell ref="A19:A20"/>
    <mergeCell ref="A22:A31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N983"/>
  <sheetViews>
    <sheetView workbookViewId="0">
      <pane ySplit="2" topLeftCell="A3" activePane="bottomLeft" state="frozen"/>
      <selection pane="bottomLeft" activeCell="D1" sqref="D1"/>
    </sheetView>
  </sheetViews>
  <sheetFormatPr defaultColWidth="9.09765625" defaultRowHeight="18"/>
  <cols>
    <col min="1" max="1" width="9.09765625" style="5"/>
    <col min="2" max="2" width="6.09765625" style="5" bestFit="1" customWidth="1"/>
    <col min="3" max="3" width="21.8984375" style="5" bestFit="1" customWidth="1"/>
    <col min="4" max="4" width="20.69921875" style="5" customWidth="1"/>
    <col min="5" max="5" width="10.8984375" style="5" bestFit="1" customWidth="1"/>
    <col min="6" max="6" width="9.09765625" style="5"/>
    <col min="7" max="7" width="8.8984375" style="7" customWidth="1"/>
    <col min="8" max="8" width="26.09765625" style="7" bestFit="1" customWidth="1"/>
    <col min="9" max="9" width="9.09765625" style="5"/>
    <col min="10" max="10" width="20.69921875" style="5" bestFit="1" customWidth="1"/>
    <col min="11" max="16384" width="9.09765625" style="5"/>
  </cols>
  <sheetData>
    <row r="1" spans="2:14" ht="18.600000000000001" thickBot="1">
      <c r="C1" s="5" t="s">
        <v>294</v>
      </c>
      <c r="D1" s="6">
        <v>44476.006944444445</v>
      </c>
    </row>
    <row r="2" spans="2:14">
      <c r="C2" s="5" t="s">
        <v>295</v>
      </c>
      <c r="D2" s="6">
        <v>44477.979166666664</v>
      </c>
    </row>
    <row r="3" spans="2:14" ht="18.600000000000001" thickBot="1">
      <c r="B3" s="4" t="s">
        <v>94</v>
      </c>
      <c r="C3" s="4"/>
      <c r="D3" s="4" t="s">
        <v>95</v>
      </c>
      <c r="E3" s="4" t="s">
        <v>96</v>
      </c>
      <c r="N3" s="5" t="str">
        <f>+IF(J3=H3,"","x")</f>
        <v/>
      </c>
    </row>
    <row r="4" spans="2:14" ht="18.600000000000001" thickBot="1">
      <c r="B4" s="57" t="s">
        <v>97</v>
      </c>
      <c r="C4" s="58" t="s">
        <v>296</v>
      </c>
      <c r="D4" s="6">
        <v>44476.270833333336</v>
      </c>
      <c r="E4" s="59">
        <v>1200</v>
      </c>
      <c r="F4" s="7"/>
      <c r="G4" s="5"/>
      <c r="H4" s="5"/>
    </row>
    <row r="5" spans="2:14" ht="18.600000000000001" thickBot="1">
      <c r="B5" s="57" t="s">
        <v>97</v>
      </c>
      <c r="C5" s="58" t="s">
        <v>297</v>
      </c>
      <c r="D5" s="6">
        <v>44477.185300925928</v>
      </c>
      <c r="E5" s="59">
        <v>1200</v>
      </c>
      <c r="F5" s="7"/>
      <c r="G5" s="5"/>
      <c r="H5" s="60"/>
    </row>
    <row r="6" spans="2:14" ht="18.600000000000001" thickBot="1">
      <c r="B6" s="57" t="s">
        <v>97</v>
      </c>
      <c r="C6" s="58" t="s">
        <v>298</v>
      </c>
      <c r="D6" s="6">
        <v>44477.698773148149</v>
      </c>
      <c r="E6" s="59">
        <v>1200</v>
      </c>
      <c r="F6" s="7"/>
      <c r="G6" s="5"/>
      <c r="H6" s="60"/>
    </row>
    <row r="7" spans="2:14" ht="18.600000000000001" thickBot="1">
      <c r="B7" s="57"/>
      <c r="C7" s="58"/>
      <c r="D7" s="6"/>
      <c r="E7" s="59"/>
      <c r="F7" s="7"/>
      <c r="G7" s="5"/>
      <c r="H7" s="60"/>
    </row>
    <row r="8" spans="2:14" ht="18.600000000000001" thickBot="1">
      <c r="B8" s="57"/>
      <c r="C8" s="58"/>
      <c r="D8" s="6"/>
      <c r="E8" s="59"/>
      <c r="F8" s="7"/>
      <c r="G8" s="5"/>
      <c r="H8" s="60"/>
    </row>
    <row r="9" spans="2:14" ht="18.600000000000001" thickBot="1">
      <c r="B9" s="57"/>
      <c r="C9" s="58"/>
      <c r="D9" s="6"/>
      <c r="E9" s="59"/>
      <c r="F9" s="7"/>
      <c r="G9" s="5"/>
      <c r="H9" s="5"/>
    </row>
    <row r="10" spans="2:14" ht="18.600000000000001" thickBot="1">
      <c r="B10" s="57"/>
      <c r="C10" s="58"/>
      <c r="D10" s="6"/>
      <c r="E10" s="59"/>
      <c r="F10" s="7"/>
      <c r="G10" s="5"/>
      <c r="H10" s="5"/>
    </row>
    <row r="11" spans="2:14" ht="18.600000000000001" thickBot="1">
      <c r="B11" s="57"/>
      <c r="C11" s="58"/>
      <c r="D11" s="61"/>
      <c r="E11" s="59"/>
      <c r="F11" s="7"/>
      <c r="G11" s="5"/>
      <c r="H11" s="5"/>
    </row>
    <row r="12" spans="2:14" ht="18.600000000000001" thickBot="1">
      <c r="B12" s="57"/>
      <c r="C12" s="58"/>
      <c r="D12" s="61"/>
      <c r="E12" s="59"/>
      <c r="F12" s="7"/>
      <c r="G12" s="5"/>
      <c r="H12" s="5"/>
    </row>
    <row r="13" spans="2:14" ht="18.600000000000001" thickBot="1">
      <c r="B13" s="57"/>
      <c r="C13" s="58"/>
      <c r="D13" s="61"/>
      <c r="E13" s="59"/>
      <c r="F13" s="7"/>
      <c r="G13" s="5"/>
      <c r="H13" s="5"/>
    </row>
    <row r="14" spans="2:14" ht="18.600000000000001" thickBot="1">
      <c r="B14" s="57"/>
      <c r="C14" s="58"/>
      <c r="D14" s="61"/>
      <c r="E14" s="59"/>
      <c r="F14" s="7"/>
      <c r="G14" s="5"/>
      <c r="H14" s="5"/>
    </row>
    <row r="15" spans="2:14" ht="18.600000000000001" thickBot="1">
      <c r="B15" s="57"/>
      <c r="C15" s="58"/>
      <c r="D15" s="61"/>
      <c r="E15" s="59"/>
      <c r="F15" s="7"/>
      <c r="G15" s="5"/>
      <c r="H15" s="5"/>
    </row>
    <row r="16" spans="2:14" ht="18.600000000000001" thickBot="1">
      <c r="B16" s="57"/>
      <c r="C16" s="58"/>
      <c r="D16" s="61"/>
      <c r="E16" s="59"/>
      <c r="F16" s="7"/>
      <c r="G16" s="5"/>
      <c r="H16" s="5"/>
    </row>
    <row r="17" spans="2:8" ht="18.600000000000001" thickBot="1">
      <c r="B17" s="57"/>
      <c r="C17" s="58"/>
      <c r="D17" s="61"/>
      <c r="E17" s="59"/>
      <c r="F17" s="7"/>
      <c r="G17" s="5"/>
      <c r="H17" s="5"/>
    </row>
    <row r="18" spans="2:8">
      <c r="G18" s="5"/>
      <c r="H18" s="5"/>
    </row>
    <row r="19" spans="2:8">
      <c r="C19" s="62"/>
      <c r="G19" s="5"/>
      <c r="H19" s="5"/>
    </row>
    <row r="20" spans="2:8">
      <c r="C20" s="62"/>
      <c r="G20" s="5"/>
      <c r="H20" s="5"/>
    </row>
    <row r="21" spans="2:8">
      <c r="C21" s="62"/>
      <c r="G21" s="5"/>
      <c r="H21" s="5"/>
    </row>
    <row r="22" spans="2:8">
      <c r="G22" s="5"/>
      <c r="H22" s="5"/>
    </row>
    <row r="23" spans="2:8">
      <c r="G23" s="5"/>
      <c r="H23" s="5"/>
    </row>
    <row r="24" spans="2:8">
      <c r="G24" s="5"/>
      <c r="H24" s="5"/>
    </row>
    <row r="25" spans="2:8">
      <c r="G25" s="5"/>
      <c r="H25" s="5"/>
    </row>
    <row r="26" spans="2:8">
      <c r="G26" s="5"/>
      <c r="H26" s="5"/>
    </row>
    <row r="27" spans="2:8">
      <c r="G27" s="5"/>
      <c r="H27" s="5"/>
    </row>
    <row r="28" spans="2:8">
      <c r="G28" s="5"/>
      <c r="H28" s="5"/>
    </row>
    <row r="29" spans="2:8">
      <c r="G29" s="5"/>
      <c r="H29" s="5"/>
    </row>
    <row r="30" spans="2:8">
      <c r="G30" s="5"/>
      <c r="H30" s="5"/>
    </row>
    <row r="31" spans="2:8">
      <c r="G31" s="5"/>
      <c r="H31" s="5"/>
    </row>
    <row r="32" spans="2:8">
      <c r="G32" s="5"/>
      <c r="H32" s="5"/>
    </row>
    <row r="33" spans="7:8">
      <c r="G33" s="5"/>
      <c r="H33" s="5"/>
    </row>
    <row r="34" spans="7:8">
      <c r="G34" s="5"/>
      <c r="H34" s="5"/>
    </row>
    <row r="35" spans="7:8">
      <c r="G35" s="5"/>
      <c r="H35" s="5"/>
    </row>
    <row r="36" spans="7:8">
      <c r="G36" s="5"/>
      <c r="H36" s="5"/>
    </row>
    <row r="37" spans="7:8">
      <c r="G37" s="5"/>
      <c r="H37" s="5"/>
    </row>
    <row r="38" spans="7:8">
      <c r="G38" s="5"/>
      <c r="H38" s="5"/>
    </row>
    <row r="39" spans="7:8">
      <c r="G39" s="5"/>
      <c r="H39" s="5"/>
    </row>
    <row r="40" spans="7:8">
      <c r="G40" s="5"/>
      <c r="H40" s="5"/>
    </row>
    <row r="41" spans="7:8">
      <c r="G41" s="5"/>
      <c r="H41" s="5"/>
    </row>
    <row r="42" spans="7:8">
      <c r="G42" s="5"/>
      <c r="H42" s="5"/>
    </row>
    <row r="43" spans="7:8">
      <c r="G43" s="5"/>
      <c r="H43" s="5"/>
    </row>
    <row r="44" spans="7:8">
      <c r="G44" s="5"/>
      <c r="H44" s="5"/>
    </row>
    <row r="45" spans="7:8">
      <c r="G45" s="5"/>
      <c r="H45" s="5"/>
    </row>
    <row r="46" spans="7:8">
      <c r="G46" s="5"/>
      <c r="H46" s="5"/>
    </row>
    <row r="47" spans="7:8">
      <c r="G47" s="5"/>
      <c r="H47" s="5"/>
    </row>
    <row r="48" spans="7:8">
      <c r="G48" s="5"/>
      <c r="H48" s="5"/>
    </row>
    <row r="49" spans="7:8">
      <c r="G49" s="5"/>
      <c r="H49" s="5"/>
    </row>
    <row r="50" spans="7:8">
      <c r="G50" s="5"/>
      <c r="H50" s="5"/>
    </row>
    <row r="51" spans="7:8">
      <c r="G51" s="5"/>
      <c r="H51" s="5"/>
    </row>
    <row r="52" spans="7:8">
      <c r="G52" s="5"/>
      <c r="H52" s="5"/>
    </row>
    <row r="53" spans="7:8">
      <c r="G53" s="5"/>
      <c r="H53" s="5"/>
    </row>
    <row r="54" spans="7:8">
      <c r="G54" s="5"/>
      <c r="H54" s="5"/>
    </row>
    <row r="55" spans="7:8">
      <c r="G55" s="5"/>
      <c r="H55" s="5"/>
    </row>
    <row r="56" spans="7:8">
      <c r="G56" s="5"/>
      <c r="H56" s="5"/>
    </row>
    <row r="57" spans="7:8">
      <c r="G57" s="5"/>
      <c r="H57" s="5"/>
    </row>
    <row r="58" spans="7:8">
      <c r="G58" s="5"/>
      <c r="H58" s="5"/>
    </row>
    <row r="59" spans="7:8">
      <c r="G59" s="5"/>
      <c r="H59" s="5"/>
    </row>
    <row r="60" spans="7:8">
      <c r="G60" s="5"/>
      <c r="H60" s="5"/>
    </row>
    <row r="61" spans="7:8">
      <c r="G61" s="5"/>
      <c r="H61" s="5"/>
    </row>
    <row r="62" spans="7:8">
      <c r="G62" s="5"/>
      <c r="H62" s="5"/>
    </row>
    <row r="63" spans="7:8">
      <c r="G63" s="5"/>
      <c r="H63" s="5"/>
    </row>
    <row r="64" spans="7:8">
      <c r="G64" s="5"/>
      <c r="H64" s="5"/>
    </row>
    <row r="65" spans="7:8">
      <c r="G65" s="5"/>
      <c r="H65" s="5"/>
    </row>
    <row r="66" spans="7:8">
      <c r="G66" s="5"/>
      <c r="H66" s="5"/>
    </row>
    <row r="67" spans="7:8">
      <c r="G67" s="5"/>
      <c r="H67" s="5"/>
    </row>
    <row r="68" spans="7:8">
      <c r="G68" s="5"/>
      <c r="H68" s="5"/>
    </row>
    <row r="69" spans="7:8">
      <c r="G69" s="5"/>
      <c r="H69" s="5"/>
    </row>
    <row r="70" spans="7:8">
      <c r="G70" s="5"/>
      <c r="H70" s="5"/>
    </row>
    <row r="71" spans="7:8">
      <c r="G71" s="5"/>
      <c r="H71" s="5"/>
    </row>
    <row r="72" spans="7:8">
      <c r="G72" s="5"/>
      <c r="H72" s="5"/>
    </row>
    <row r="73" spans="7:8">
      <c r="G73" s="5"/>
      <c r="H73" s="5"/>
    </row>
    <row r="74" spans="7:8">
      <c r="G74" s="5"/>
      <c r="H74" s="5"/>
    </row>
    <row r="75" spans="7:8">
      <c r="G75" s="5"/>
      <c r="H75" s="5"/>
    </row>
    <row r="76" spans="7:8">
      <c r="G76" s="5"/>
      <c r="H76" s="5"/>
    </row>
    <row r="77" spans="7:8">
      <c r="G77" s="5"/>
      <c r="H77" s="5"/>
    </row>
    <row r="78" spans="7:8">
      <c r="G78" s="5"/>
      <c r="H78" s="5"/>
    </row>
    <row r="79" spans="7:8">
      <c r="G79" s="5"/>
      <c r="H79" s="5"/>
    </row>
    <row r="80" spans="7:8">
      <c r="G80" s="5"/>
      <c r="H80" s="5"/>
    </row>
    <row r="81" spans="7:8">
      <c r="G81" s="5"/>
      <c r="H81" s="5"/>
    </row>
    <row r="82" spans="7:8">
      <c r="G82" s="5"/>
      <c r="H82" s="5"/>
    </row>
    <row r="83" spans="7:8">
      <c r="G83" s="5"/>
      <c r="H83" s="5"/>
    </row>
    <row r="84" spans="7:8">
      <c r="G84" s="5"/>
      <c r="H84" s="5"/>
    </row>
    <row r="85" spans="7:8">
      <c r="G85" s="5"/>
      <c r="H85" s="5"/>
    </row>
    <row r="86" spans="7:8">
      <c r="G86" s="5"/>
      <c r="H86" s="5"/>
    </row>
    <row r="87" spans="7:8">
      <c r="G87" s="5"/>
      <c r="H87" s="5"/>
    </row>
    <row r="88" spans="7:8">
      <c r="G88" s="5"/>
      <c r="H88" s="5"/>
    </row>
    <row r="89" spans="7:8">
      <c r="G89" s="5"/>
      <c r="H89" s="5"/>
    </row>
    <row r="90" spans="7:8">
      <c r="G90" s="5"/>
      <c r="H90" s="5"/>
    </row>
    <row r="91" spans="7:8">
      <c r="G91" s="5"/>
      <c r="H91" s="5"/>
    </row>
    <row r="92" spans="7:8">
      <c r="G92" s="5"/>
      <c r="H92" s="5"/>
    </row>
    <row r="93" spans="7:8">
      <c r="G93" s="5"/>
      <c r="H93" s="5"/>
    </row>
    <row r="94" spans="7:8">
      <c r="G94" s="5"/>
      <c r="H94" s="5"/>
    </row>
    <row r="95" spans="7:8">
      <c r="G95" s="5"/>
      <c r="H95" s="5"/>
    </row>
    <row r="96" spans="7:8">
      <c r="G96" s="5"/>
      <c r="H96" s="5"/>
    </row>
    <row r="97" spans="7:8">
      <c r="G97" s="5"/>
      <c r="H97" s="5"/>
    </row>
    <row r="98" spans="7:8">
      <c r="G98" s="5"/>
      <c r="H98" s="5"/>
    </row>
    <row r="99" spans="7:8">
      <c r="G99" s="5"/>
      <c r="H99" s="5"/>
    </row>
    <row r="100" spans="7:8">
      <c r="G100" s="5"/>
      <c r="H100" s="5"/>
    </row>
    <row r="101" spans="7:8">
      <c r="G101" s="5"/>
      <c r="H101" s="5"/>
    </row>
    <row r="102" spans="7:8">
      <c r="G102" s="5"/>
      <c r="H102" s="5"/>
    </row>
    <row r="103" spans="7:8">
      <c r="G103" s="5"/>
      <c r="H103" s="5"/>
    </row>
    <row r="104" spans="7:8">
      <c r="G104" s="5"/>
      <c r="H104" s="5"/>
    </row>
    <row r="105" spans="7:8">
      <c r="G105" s="5"/>
      <c r="H105" s="5"/>
    </row>
    <row r="106" spans="7:8">
      <c r="G106" s="5"/>
      <c r="H106" s="5"/>
    </row>
    <row r="107" spans="7:8">
      <c r="G107" s="5"/>
      <c r="H107" s="5"/>
    </row>
    <row r="108" spans="7:8">
      <c r="G108" s="5"/>
      <c r="H108" s="5"/>
    </row>
    <row r="109" spans="7:8">
      <c r="G109" s="5"/>
      <c r="H109" s="5"/>
    </row>
    <row r="110" spans="7:8">
      <c r="G110" s="5"/>
      <c r="H110" s="5"/>
    </row>
    <row r="111" spans="7:8">
      <c r="G111" s="5"/>
      <c r="H111" s="5"/>
    </row>
    <row r="112" spans="7:8">
      <c r="G112" s="5"/>
      <c r="H112" s="5"/>
    </row>
    <row r="113" spans="7:8">
      <c r="G113" s="5"/>
      <c r="H113" s="5"/>
    </row>
    <row r="114" spans="7:8">
      <c r="G114" s="5"/>
      <c r="H114" s="5"/>
    </row>
    <row r="115" spans="7:8">
      <c r="G115" s="5"/>
      <c r="H115" s="5"/>
    </row>
    <row r="116" spans="7:8">
      <c r="G116" s="5"/>
      <c r="H116" s="5"/>
    </row>
    <row r="117" spans="7:8">
      <c r="G117" s="5"/>
      <c r="H117" s="5"/>
    </row>
    <row r="118" spans="7:8">
      <c r="G118" s="5"/>
      <c r="H118" s="5"/>
    </row>
    <row r="119" spans="7:8">
      <c r="G119" s="5"/>
      <c r="H119" s="5"/>
    </row>
    <row r="120" spans="7:8">
      <c r="G120" s="5"/>
      <c r="H120" s="5"/>
    </row>
    <row r="121" spans="7:8">
      <c r="G121" s="5"/>
      <c r="H121" s="5"/>
    </row>
    <row r="122" spans="7:8">
      <c r="G122" s="5"/>
      <c r="H122" s="5"/>
    </row>
    <row r="123" spans="7:8">
      <c r="G123" s="5"/>
      <c r="H123" s="5"/>
    </row>
    <row r="124" spans="7:8">
      <c r="G124" s="5"/>
      <c r="H124" s="5"/>
    </row>
    <row r="125" spans="7:8">
      <c r="G125" s="5"/>
      <c r="H125" s="5"/>
    </row>
    <row r="126" spans="7:8">
      <c r="G126" s="5"/>
      <c r="H126" s="5"/>
    </row>
    <row r="127" spans="7:8">
      <c r="G127" s="5"/>
      <c r="H127" s="5"/>
    </row>
    <row r="128" spans="7:8">
      <c r="G128" s="5"/>
      <c r="H128" s="5"/>
    </row>
    <row r="129" spans="7:8">
      <c r="G129" s="5"/>
      <c r="H129" s="5"/>
    </row>
    <row r="130" spans="7:8">
      <c r="G130" s="5"/>
      <c r="H130" s="5"/>
    </row>
    <row r="131" spans="7:8">
      <c r="G131" s="5"/>
      <c r="H131" s="5"/>
    </row>
    <row r="132" spans="7:8">
      <c r="G132" s="5"/>
      <c r="H132" s="5"/>
    </row>
    <row r="133" spans="7:8">
      <c r="G133" s="5"/>
      <c r="H133" s="5"/>
    </row>
    <row r="134" spans="7:8">
      <c r="G134" s="5"/>
      <c r="H134" s="5"/>
    </row>
    <row r="135" spans="7:8">
      <c r="G135" s="5"/>
      <c r="H135" s="5"/>
    </row>
    <row r="136" spans="7:8">
      <c r="G136" s="5"/>
      <c r="H136" s="5"/>
    </row>
    <row r="137" spans="7:8">
      <c r="G137" s="5"/>
      <c r="H137" s="5"/>
    </row>
    <row r="138" spans="7:8">
      <c r="G138" s="5"/>
      <c r="H138" s="5"/>
    </row>
    <row r="139" spans="7:8">
      <c r="G139" s="5"/>
      <c r="H139" s="5"/>
    </row>
    <row r="140" spans="7:8">
      <c r="G140" s="5"/>
      <c r="H140" s="5"/>
    </row>
    <row r="141" spans="7:8">
      <c r="G141" s="5"/>
      <c r="H141" s="5"/>
    </row>
    <row r="142" spans="7:8">
      <c r="G142" s="5"/>
      <c r="H142" s="5"/>
    </row>
    <row r="143" spans="7:8">
      <c r="G143" s="5"/>
      <c r="H143" s="5"/>
    </row>
    <row r="144" spans="7:8">
      <c r="G144" s="5"/>
      <c r="H144" s="5"/>
    </row>
    <row r="145" spans="7:8">
      <c r="G145" s="5"/>
      <c r="H145" s="5"/>
    </row>
    <row r="146" spans="7:8">
      <c r="G146" s="5"/>
      <c r="H146" s="5"/>
    </row>
    <row r="147" spans="7:8">
      <c r="G147" s="5"/>
      <c r="H147" s="5"/>
    </row>
    <row r="148" spans="7:8">
      <c r="G148" s="5"/>
      <c r="H148" s="5"/>
    </row>
    <row r="149" spans="7:8">
      <c r="G149" s="5"/>
      <c r="H149" s="5"/>
    </row>
    <row r="150" spans="7:8">
      <c r="G150" s="5"/>
      <c r="H150" s="5"/>
    </row>
    <row r="151" spans="7:8">
      <c r="G151" s="5"/>
      <c r="H151" s="5"/>
    </row>
    <row r="152" spans="7:8">
      <c r="G152" s="5"/>
      <c r="H152" s="5"/>
    </row>
    <row r="153" spans="7:8">
      <c r="G153" s="5"/>
      <c r="H153" s="5"/>
    </row>
    <row r="154" spans="7:8">
      <c r="G154" s="5"/>
      <c r="H154" s="5"/>
    </row>
    <row r="155" spans="7:8">
      <c r="G155" s="5"/>
      <c r="H155" s="5"/>
    </row>
    <row r="156" spans="7:8">
      <c r="G156" s="5"/>
      <c r="H156" s="5"/>
    </row>
    <row r="157" spans="7:8">
      <c r="G157" s="5"/>
      <c r="H157" s="5"/>
    </row>
    <row r="158" spans="7:8">
      <c r="G158" s="5"/>
      <c r="H158" s="5"/>
    </row>
    <row r="159" spans="7:8">
      <c r="G159" s="5"/>
      <c r="H159" s="5"/>
    </row>
    <row r="160" spans="7:8">
      <c r="G160" s="5"/>
      <c r="H160" s="5"/>
    </row>
    <row r="161" spans="7:8">
      <c r="G161" s="5"/>
      <c r="H161" s="5"/>
    </row>
    <row r="162" spans="7:8">
      <c r="G162" s="5"/>
      <c r="H162" s="5"/>
    </row>
    <row r="163" spans="7:8">
      <c r="G163" s="5"/>
      <c r="H163" s="5"/>
    </row>
    <row r="164" spans="7:8">
      <c r="G164" s="5"/>
      <c r="H164" s="5"/>
    </row>
    <row r="165" spans="7:8">
      <c r="G165" s="5"/>
      <c r="H165" s="5"/>
    </row>
    <row r="166" spans="7:8">
      <c r="G166" s="5"/>
      <c r="H166" s="5"/>
    </row>
    <row r="167" spans="7:8">
      <c r="G167" s="5"/>
      <c r="H167" s="5"/>
    </row>
    <row r="168" spans="7:8">
      <c r="G168" s="5"/>
      <c r="H168" s="5"/>
    </row>
    <row r="169" spans="7:8">
      <c r="G169" s="5"/>
      <c r="H169" s="5"/>
    </row>
    <row r="170" spans="7:8">
      <c r="G170" s="5"/>
      <c r="H170" s="5"/>
    </row>
    <row r="171" spans="7:8">
      <c r="G171" s="5"/>
      <c r="H171" s="5"/>
    </row>
    <row r="172" spans="7:8">
      <c r="G172" s="5"/>
      <c r="H172" s="5"/>
    </row>
    <row r="173" spans="7:8">
      <c r="G173" s="5"/>
      <c r="H173" s="5"/>
    </row>
    <row r="174" spans="7:8">
      <c r="G174" s="5"/>
      <c r="H174" s="5"/>
    </row>
    <row r="175" spans="7:8">
      <c r="G175" s="5"/>
      <c r="H175" s="5"/>
    </row>
    <row r="176" spans="7:8">
      <c r="G176" s="5"/>
      <c r="H176" s="5"/>
    </row>
    <row r="177" spans="7:8">
      <c r="G177" s="5"/>
      <c r="H177" s="5"/>
    </row>
    <row r="178" spans="7:8">
      <c r="G178" s="5"/>
      <c r="H178" s="5"/>
    </row>
    <row r="179" spans="7:8">
      <c r="G179" s="5"/>
      <c r="H179" s="5"/>
    </row>
    <row r="180" spans="7:8">
      <c r="G180" s="5"/>
      <c r="H180" s="5"/>
    </row>
    <row r="181" spans="7:8">
      <c r="G181" s="5"/>
      <c r="H181" s="5"/>
    </row>
    <row r="182" spans="7:8">
      <c r="G182" s="5"/>
      <c r="H182" s="5"/>
    </row>
    <row r="183" spans="7:8">
      <c r="G183" s="5"/>
      <c r="H183" s="5"/>
    </row>
    <row r="184" spans="7:8">
      <c r="G184" s="5"/>
      <c r="H184" s="5"/>
    </row>
    <row r="185" spans="7:8">
      <c r="G185" s="5"/>
      <c r="H185" s="5"/>
    </row>
    <row r="186" spans="7:8">
      <c r="G186" s="5"/>
      <c r="H186" s="5"/>
    </row>
    <row r="187" spans="7:8">
      <c r="G187" s="5"/>
      <c r="H187" s="5"/>
    </row>
    <row r="188" spans="7:8">
      <c r="G188" s="5"/>
      <c r="H188" s="5"/>
    </row>
    <row r="189" spans="7:8">
      <c r="G189" s="5"/>
      <c r="H189" s="5"/>
    </row>
    <row r="190" spans="7:8">
      <c r="G190" s="5"/>
      <c r="H190" s="5"/>
    </row>
    <row r="191" spans="7:8">
      <c r="G191" s="5"/>
      <c r="H191" s="5"/>
    </row>
    <row r="192" spans="7:8">
      <c r="G192" s="5"/>
      <c r="H192" s="5"/>
    </row>
    <row r="193" spans="7:8">
      <c r="G193" s="5"/>
      <c r="H193" s="5"/>
    </row>
    <row r="194" spans="7:8">
      <c r="G194" s="5"/>
      <c r="H194" s="5"/>
    </row>
    <row r="195" spans="7:8">
      <c r="G195" s="5"/>
      <c r="H195" s="5"/>
    </row>
    <row r="196" spans="7:8">
      <c r="G196" s="5"/>
      <c r="H196" s="5"/>
    </row>
    <row r="197" spans="7:8">
      <c r="G197" s="5"/>
      <c r="H197" s="5"/>
    </row>
    <row r="198" spans="7:8">
      <c r="G198" s="5"/>
      <c r="H198" s="5"/>
    </row>
    <row r="199" spans="7:8">
      <c r="G199" s="5"/>
      <c r="H199" s="5"/>
    </row>
    <row r="200" spans="7:8">
      <c r="G200" s="5"/>
      <c r="H200" s="5"/>
    </row>
    <row r="201" spans="7:8">
      <c r="G201" s="5"/>
      <c r="H201" s="5"/>
    </row>
    <row r="202" spans="7:8">
      <c r="G202" s="5"/>
      <c r="H202" s="5"/>
    </row>
    <row r="203" spans="7:8">
      <c r="G203" s="5"/>
      <c r="H203" s="5"/>
    </row>
    <row r="204" spans="7:8">
      <c r="G204" s="5"/>
      <c r="H204" s="5"/>
    </row>
    <row r="205" spans="7:8">
      <c r="G205" s="5"/>
      <c r="H205" s="5"/>
    </row>
    <row r="206" spans="7:8">
      <c r="G206" s="5"/>
      <c r="H206" s="5"/>
    </row>
    <row r="207" spans="7:8">
      <c r="G207" s="5"/>
      <c r="H207" s="5"/>
    </row>
    <row r="208" spans="7:8">
      <c r="G208" s="5"/>
      <c r="H208" s="5"/>
    </row>
    <row r="209" spans="7:8">
      <c r="G209" s="5"/>
      <c r="H209" s="5"/>
    </row>
    <row r="210" spans="7:8">
      <c r="G210" s="5"/>
      <c r="H210" s="5"/>
    </row>
    <row r="211" spans="7:8">
      <c r="G211" s="5"/>
      <c r="H211" s="5"/>
    </row>
    <row r="212" spans="7:8">
      <c r="G212" s="5"/>
      <c r="H212" s="5"/>
    </row>
    <row r="213" spans="7:8">
      <c r="G213" s="5"/>
      <c r="H213" s="5"/>
    </row>
    <row r="214" spans="7:8">
      <c r="G214" s="5"/>
      <c r="H214" s="5"/>
    </row>
    <row r="215" spans="7:8">
      <c r="G215" s="5"/>
      <c r="H215" s="5"/>
    </row>
    <row r="216" spans="7:8">
      <c r="G216" s="5"/>
      <c r="H216" s="5"/>
    </row>
    <row r="217" spans="7:8">
      <c r="G217" s="5"/>
      <c r="H217" s="5"/>
    </row>
    <row r="218" spans="7:8">
      <c r="G218" s="5"/>
      <c r="H218" s="5"/>
    </row>
    <row r="219" spans="7:8">
      <c r="G219" s="5"/>
      <c r="H219" s="5"/>
    </row>
    <row r="220" spans="7:8">
      <c r="G220" s="5"/>
      <c r="H220" s="5"/>
    </row>
    <row r="221" spans="7:8">
      <c r="G221" s="5"/>
      <c r="H221" s="5"/>
    </row>
    <row r="222" spans="7:8">
      <c r="G222" s="5"/>
      <c r="H222" s="5"/>
    </row>
    <row r="223" spans="7:8">
      <c r="G223" s="5"/>
      <c r="H223" s="5"/>
    </row>
    <row r="224" spans="7:8">
      <c r="G224" s="5"/>
      <c r="H224" s="5"/>
    </row>
    <row r="225" spans="7:8">
      <c r="G225" s="5"/>
      <c r="H225" s="5"/>
    </row>
    <row r="226" spans="7:8">
      <c r="G226" s="5"/>
      <c r="H226" s="5"/>
    </row>
    <row r="227" spans="7:8">
      <c r="G227" s="5"/>
      <c r="H227" s="5"/>
    </row>
    <row r="228" spans="7:8">
      <c r="G228" s="5"/>
      <c r="H228" s="5"/>
    </row>
    <row r="229" spans="7:8">
      <c r="G229" s="5"/>
      <c r="H229" s="5"/>
    </row>
    <row r="230" spans="7:8">
      <c r="G230" s="5"/>
      <c r="H230" s="5"/>
    </row>
    <row r="231" spans="7:8">
      <c r="G231" s="5"/>
      <c r="H231" s="5"/>
    </row>
    <row r="232" spans="7:8">
      <c r="G232" s="5"/>
      <c r="H232" s="5"/>
    </row>
    <row r="233" spans="7:8">
      <c r="G233" s="5"/>
      <c r="H233" s="5"/>
    </row>
    <row r="234" spans="7:8">
      <c r="G234" s="5"/>
      <c r="H234" s="5"/>
    </row>
    <row r="235" spans="7:8">
      <c r="G235" s="5"/>
      <c r="H235" s="5"/>
    </row>
    <row r="236" spans="7:8">
      <c r="G236" s="5"/>
      <c r="H236" s="5"/>
    </row>
    <row r="237" spans="7:8">
      <c r="G237" s="5"/>
      <c r="H237" s="5"/>
    </row>
    <row r="238" spans="7:8">
      <c r="G238" s="5"/>
      <c r="H238" s="5"/>
    </row>
    <row r="239" spans="7:8">
      <c r="G239" s="5"/>
      <c r="H239" s="5"/>
    </row>
    <row r="240" spans="7:8">
      <c r="G240" s="5"/>
      <c r="H240" s="5"/>
    </row>
    <row r="241" spans="7:8">
      <c r="G241" s="5"/>
      <c r="H241" s="5"/>
    </row>
    <row r="242" spans="7:8">
      <c r="G242" s="5"/>
      <c r="H242" s="5"/>
    </row>
    <row r="243" spans="7:8">
      <c r="G243" s="5"/>
      <c r="H243" s="5"/>
    </row>
    <row r="244" spans="7:8">
      <c r="G244" s="5"/>
      <c r="H244" s="5"/>
    </row>
    <row r="245" spans="7:8">
      <c r="G245" s="5"/>
      <c r="H245" s="5"/>
    </row>
    <row r="246" spans="7:8">
      <c r="G246" s="5"/>
      <c r="H246" s="5"/>
    </row>
    <row r="247" spans="7:8">
      <c r="G247" s="5"/>
      <c r="H247" s="5"/>
    </row>
    <row r="248" spans="7:8">
      <c r="G248" s="5"/>
      <c r="H248" s="5"/>
    </row>
    <row r="249" spans="7:8">
      <c r="G249" s="5"/>
      <c r="H249" s="5"/>
    </row>
    <row r="250" spans="7:8">
      <c r="G250" s="5"/>
      <c r="H250" s="5"/>
    </row>
    <row r="251" spans="7:8">
      <c r="G251" s="5"/>
      <c r="H251" s="5"/>
    </row>
    <row r="252" spans="7:8">
      <c r="G252" s="5"/>
      <c r="H252" s="5"/>
    </row>
    <row r="253" spans="7:8">
      <c r="G253" s="5"/>
      <c r="H253" s="5"/>
    </row>
    <row r="254" spans="7:8">
      <c r="G254" s="5"/>
      <c r="H254" s="5"/>
    </row>
    <row r="255" spans="7:8">
      <c r="G255" s="5"/>
      <c r="H255" s="5"/>
    </row>
    <row r="256" spans="7:8">
      <c r="G256" s="5"/>
      <c r="H256" s="5"/>
    </row>
    <row r="257" spans="7:8">
      <c r="G257" s="5"/>
      <c r="H257" s="5"/>
    </row>
    <row r="258" spans="7:8">
      <c r="G258" s="5"/>
      <c r="H258" s="5"/>
    </row>
    <row r="259" spans="7:8">
      <c r="G259" s="5"/>
      <c r="H259" s="5"/>
    </row>
    <row r="260" spans="7:8">
      <c r="G260" s="5"/>
      <c r="H260" s="5"/>
    </row>
    <row r="261" spans="7:8">
      <c r="G261" s="5"/>
      <c r="H261" s="5"/>
    </row>
    <row r="262" spans="7:8">
      <c r="G262" s="5"/>
      <c r="H262" s="5"/>
    </row>
    <row r="263" spans="7:8">
      <c r="G263" s="5"/>
      <c r="H263" s="5"/>
    </row>
    <row r="264" spans="7:8">
      <c r="G264" s="5"/>
      <c r="H264" s="5"/>
    </row>
    <row r="265" spans="7:8">
      <c r="G265" s="5"/>
      <c r="H265" s="5"/>
    </row>
    <row r="266" spans="7:8">
      <c r="G266" s="5"/>
      <c r="H266" s="5"/>
    </row>
    <row r="267" spans="7:8">
      <c r="G267" s="5"/>
      <c r="H267" s="5"/>
    </row>
    <row r="268" spans="7:8">
      <c r="G268" s="5"/>
      <c r="H268" s="5"/>
    </row>
    <row r="269" spans="7:8">
      <c r="G269" s="5"/>
      <c r="H269" s="5"/>
    </row>
    <row r="270" spans="7:8">
      <c r="G270" s="5"/>
      <c r="H270" s="5"/>
    </row>
    <row r="271" spans="7:8">
      <c r="G271" s="5"/>
      <c r="H271" s="5"/>
    </row>
    <row r="272" spans="7:8">
      <c r="G272" s="5"/>
      <c r="H272" s="5"/>
    </row>
    <row r="273" spans="7:8">
      <c r="G273" s="5"/>
      <c r="H273" s="5"/>
    </row>
    <row r="274" spans="7:8">
      <c r="G274" s="5"/>
      <c r="H274" s="5"/>
    </row>
    <row r="275" spans="7:8">
      <c r="G275" s="5"/>
      <c r="H275" s="5"/>
    </row>
    <row r="276" spans="7:8">
      <c r="G276" s="5"/>
      <c r="H276" s="5"/>
    </row>
    <row r="277" spans="7:8">
      <c r="G277" s="5"/>
      <c r="H277" s="5"/>
    </row>
    <row r="278" spans="7:8">
      <c r="G278" s="5"/>
      <c r="H278" s="5"/>
    </row>
    <row r="279" spans="7:8">
      <c r="G279" s="5"/>
      <c r="H279" s="5"/>
    </row>
    <row r="280" spans="7:8">
      <c r="G280" s="5"/>
      <c r="H280" s="5"/>
    </row>
    <row r="281" spans="7:8">
      <c r="G281" s="5"/>
      <c r="H281" s="5"/>
    </row>
    <row r="282" spans="7:8">
      <c r="G282" s="5"/>
      <c r="H282" s="5"/>
    </row>
    <row r="283" spans="7:8">
      <c r="G283" s="5"/>
      <c r="H283" s="5"/>
    </row>
    <row r="284" spans="7:8">
      <c r="G284" s="5"/>
      <c r="H284" s="5"/>
    </row>
    <row r="285" spans="7:8">
      <c r="G285" s="5"/>
      <c r="H285" s="5"/>
    </row>
    <row r="286" spans="7:8">
      <c r="G286" s="5"/>
      <c r="H286" s="5"/>
    </row>
    <row r="287" spans="7:8">
      <c r="G287" s="5"/>
      <c r="H287" s="5"/>
    </row>
    <row r="288" spans="7:8">
      <c r="G288" s="5"/>
      <c r="H288" s="5"/>
    </row>
    <row r="289" spans="7:8">
      <c r="G289" s="5"/>
      <c r="H289" s="5"/>
    </row>
    <row r="290" spans="7:8">
      <c r="G290" s="5"/>
      <c r="H290" s="5"/>
    </row>
    <row r="291" spans="7:8">
      <c r="G291" s="5"/>
      <c r="H291" s="5"/>
    </row>
    <row r="292" spans="7:8">
      <c r="G292" s="5"/>
      <c r="H292" s="5"/>
    </row>
    <row r="293" spans="7:8">
      <c r="G293" s="5"/>
      <c r="H293" s="5"/>
    </row>
    <row r="294" spans="7:8">
      <c r="G294" s="5"/>
      <c r="H294" s="5"/>
    </row>
    <row r="295" spans="7:8">
      <c r="G295" s="5"/>
      <c r="H295" s="5"/>
    </row>
    <row r="296" spans="7:8">
      <c r="G296" s="5"/>
      <c r="H296" s="5"/>
    </row>
    <row r="297" spans="7:8">
      <c r="G297" s="5"/>
      <c r="H297" s="5"/>
    </row>
    <row r="298" spans="7:8">
      <c r="G298" s="5"/>
      <c r="H298" s="5"/>
    </row>
    <row r="299" spans="7:8">
      <c r="G299" s="5"/>
      <c r="H299" s="5"/>
    </row>
    <row r="300" spans="7:8">
      <c r="G300" s="5"/>
      <c r="H300" s="5"/>
    </row>
    <row r="301" spans="7:8">
      <c r="G301" s="5"/>
      <c r="H301" s="5"/>
    </row>
    <row r="302" spans="7:8">
      <c r="G302" s="5"/>
      <c r="H302" s="5"/>
    </row>
    <row r="303" spans="7:8">
      <c r="G303" s="5"/>
      <c r="H303" s="5"/>
    </row>
    <row r="304" spans="7:8">
      <c r="G304" s="5"/>
      <c r="H304" s="5"/>
    </row>
    <row r="305" spans="7:8">
      <c r="G305" s="5"/>
      <c r="H305" s="5"/>
    </row>
    <row r="306" spans="7:8">
      <c r="G306" s="5"/>
      <c r="H306" s="5"/>
    </row>
    <row r="307" spans="7:8">
      <c r="G307" s="5"/>
      <c r="H307" s="5"/>
    </row>
    <row r="308" spans="7:8">
      <c r="G308" s="5"/>
      <c r="H308" s="5"/>
    </row>
    <row r="309" spans="7:8">
      <c r="G309" s="5"/>
      <c r="H309" s="5"/>
    </row>
    <row r="310" spans="7:8">
      <c r="G310" s="5"/>
      <c r="H310" s="5"/>
    </row>
    <row r="311" spans="7:8">
      <c r="G311" s="5"/>
      <c r="H311" s="5"/>
    </row>
    <row r="312" spans="7:8">
      <c r="G312" s="5"/>
      <c r="H312" s="5"/>
    </row>
    <row r="313" spans="7:8">
      <c r="G313" s="5"/>
      <c r="H313" s="5"/>
    </row>
    <row r="314" spans="7:8">
      <c r="G314" s="5"/>
      <c r="H314" s="5"/>
    </row>
    <row r="315" spans="7:8">
      <c r="G315" s="5"/>
      <c r="H315" s="5"/>
    </row>
    <row r="316" spans="7:8">
      <c r="G316" s="5"/>
      <c r="H316" s="5"/>
    </row>
    <row r="317" spans="7:8">
      <c r="G317" s="5"/>
      <c r="H317" s="5"/>
    </row>
    <row r="318" spans="7:8">
      <c r="G318" s="5"/>
      <c r="H318" s="5"/>
    </row>
    <row r="319" spans="7:8">
      <c r="G319" s="5"/>
      <c r="H319" s="5"/>
    </row>
    <row r="320" spans="7:8">
      <c r="G320" s="5"/>
      <c r="H320" s="5"/>
    </row>
    <row r="321" spans="7:8">
      <c r="G321" s="5"/>
      <c r="H321" s="5"/>
    </row>
    <row r="322" spans="7:8">
      <c r="G322" s="5"/>
      <c r="H322" s="5"/>
    </row>
    <row r="323" spans="7:8">
      <c r="G323" s="5"/>
      <c r="H323" s="5"/>
    </row>
    <row r="324" spans="7:8">
      <c r="G324" s="5"/>
      <c r="H324" s="5"/>
    </row>
    <row r="325" spans="7:8">
      <c r="G325" s="5"/>
      <c r="H325" s="5"/>
    </row>
    <row r="326" spans="7:8">
      <c r="G326" s="5"/>
      <c r="H326" s="5"/>
    </row>
    <row r="327" spans="7:8">
      <c r="G327" s="5"/>
      <c r="H327" s="5"/>
    </row>
    <row r="328" spans="7:8">
      <c r="G328" s="5"/>
      <c r="H328" s="5"/>
    </row>
    <row r="329" spans="7:8">
      <c r="G329" s="5"/>
      <c r="H329" s="5"/>
    </row>
    <row r="330" spans="7:8">
      <c r="G330" s="5"/>
      <c r="H330" s="5"/>
    </row>
    <row r="331" spans="7:8">
      <c r="G331" s="5"/>
      <c r="H331" s="5"/>
    </row>
    <row r="332" spans="7:8">
      <c r="G332" s="5"/>
      <c r="H332" s="5"/>
    </row>
    <row r="333" spans="7:8">
      <c r="G333" s="5"/>
      <c r="H333" s="5"/>
    </row>
    <row r="334" spans="7:8">
      <c r="G334" s="5"/>
      <c r="H334" s="5"/>
    </row>
    <row r="335" spans="7:8">
      <c r="G335" s="5"/>
      <c r="H335" s="5"/>
    </row>
    <row r="336" spans="7:8">
      <c r="G336" s="5"/>
      <c r="H336" s="5"/>
    </row>
    <row r="337" spans="7:8">
      <c r="G337" s="5"/>
      <c r="H337" s="5"/>
    </row>
    <row r="338" spans="7:8">
      <c r="G338" s="5"/>
      <c r="H338" s="5"/>
    </row>
    <row r="339" spans="7:8">
      <c r="G339" s="5"/>
      <c r="H339" s="5"/>
    </row>
    <row r="340" spans="7:8">
      <c r="G340" s="5"/>
      <c r="H340" s="5"/>
    </row>
    <row r="341" spans="7:8">
      <c r="G341" s="5"/>
      <c r="H341" s="5"/>
    </row>
    <row r="342" spans="7:8">
      <c r="G342" s="5"/>
      <c r="H342" s="5"/>
    </row>
    <row r="343" spans="7:8">
      <c r="G343" s="5"/>
      <c r="H343" s="5"/>
    </row>
    <row r="344" spans="7:8">
      <c r="G344" s="5"/>
      <c r="H344" s="5"/>
    </row>
    <row r="345" spans="7:8">
      <c r="G345" s="5"/>
      <c r="H345" s="5"/>
    </row>
    <row r="346" spans="7:8">
      <c r="G346" s="5"/>
      <c r="H346" s="5"/>
    </row>
    <row r="347" spans="7:8">
      <c r="G347" s="5"/>
      <c r="H347" s="5"/>
    </row>
    <row r="348" spans="7:8">
      <c r="G348" s="5"/>
      <c r="H348" s="5"/>
    </row>
    <row r="349" spans="7:8">
      <c r="G349" s="5"/>
      <c r="H349" s="5"/>
    </row>
    <row r="350" spans="7:8">
      <c r="G350" s="5"/>
      <c r="H350" s="5"/>
    </row>
    <row r="351" spans="7:8">
      <c r="G351" s="5"/>
      <c r="H351" s="5"/>
    </row>
    <row r="352" spans="7:8">
      <c r="G352" s="5"/>
      <c r="H352" s="5"/>
    </row>
    <row r="353" spans="7:8">
      <c r="G353" s="5"/>
      <c r="H353" s="5"/>
    </row>
    <row r="354" spans="7:8">
      <c r="G354" s="5"/>
      <c r="H354" s="5"/>
    </row>
    <row r="355" spans="7:8">
      <c r="G355" s="5"/>
      <c r="H355" s="5"/>
    </row>
    <row r="356" spans="7:8">
      <c r="G356" s="5"/>
      <c r="H356" s="5"/>
    </row>
    <row r="357" spans="7:8">
      <c r="G357" s="5"/>
      <c r="H357" s="5"/>
    </row>
    <row r="358" spans="7:8">
      <c r="G358" s="5"/>
      <c r="H358" s="5"/>
    </row>
    <row r="359" spans="7:8">
      <c r="G359" s="5"/>
      <c r="H359" s="5"/>
    </row>
    <row r="360" spans="7:8">
      <c r="G360" s="5"/>
      <c r="H360" s="5"/>
    </row>
    <row r="361" spans="7:8">
      <c r="G361" s="5"/>
      <c r="H361" s="5"/>
    </row>
    <row r="362" spans="7:8">
      <c r="G362" s="5"/>
      <c r="H362" s="5"/>
    </row>
    <row r="363" spans="7:8">
      <c r="G363" s="5"/>
      <c r="H363" s="5"/>
    </row>
    <row r="364" spans="7:8">
      <c r="G364" s="5"/>
      <c r="H364" s="5"/>
    </row>
    <row r="365" spans="7:8">
      <c r="G365" s="5"/>
      <c r="H365" s="5"/>
    </row>
    <row r="366" spans="7:8">
      <c r="G366" s="5"/>
      <c r="H366" s="5"/>
    </row>
    <row r="367" spans="7:8">
      <c r="G367" s="5"/>
      <c r="H367" s="5"/>
    </row>
    <row r="368" spans="7:8">
      <c r="G368" s="5"/>
      <c r="H368" s="5"/>
    </row>
    <row r="369" spans="7:8">
      <c r="G369" s="5"/>
      <c r="H369" s="5"/>
    </row>
    <row r="370" spans="7:8">
      <c r="G370" s="5"/>
      <c r="H370" s="5"/>
    </row>
    <row r="371" spans="7:8">
      <c r="G371" s="5"/>
      <c r="H371" s="5"/>
    </row>
    <row r="372" spans="7:8">
      <c r="G372" s="5"/>
      <c r="H372" s="5"/>
    </row>
    <row r="373" spans="7:8">
      <c r="G373" s="5"/>
      <c r="H373" s="5"/>
    </row>
    <row r="374" spans="7:8">
      <c r="G374" s="5"/>
      <c r="H374" s="5"/>
    </row>
    <row r="375" spans="7:8">
      <c r="G375" s="5"/>
      <c r="H375" s="5"/>
    </row>
    <row r="376" spans="7:8">
      <c r="G376" s="5"/>
      <c r="H376" s="5"/>
    </row>
    <row r="377" spans="7:8">
      <c r="G377" s="5"/>
      <c r="H377" s="5"/>
    </row>
    <row r="378" spans="7:8">
      <c r="G378" s="5"/>
      <c r="H378" s="5"/>
    </row>
    <row r="379" spans="7:8">
      <c r="G379" s="5"/>
      <c r="H379" s="5"/>
    </row>
    <row r="380" spans="7:8">
      <c r="G380" s="5"/>
      <c r="H380" s="5"/>
    </row>
    <row r="381" spans="7:8">
      <c r="G381" s="5"/>
      <c r="H381" s="5"/>
    </row>
    <row r="382" spans="7:8">
      <c r="G382" s="5"/>
      <c r="H382" s="5"/>
    </row>
    <row r="383" spans="7:8">
      <c r="G383" s="5"/>
      <c r="H383" s="5"/>
    </row>
    <row r="384" spans="7:8">
      <c r="G384" s="5"/>
      <c r="H384" s="5"/>
    </row>
    <row r="385" spans="7:8">
      <c r="G385" s="5"/>
      <c r="H385" s="5"/>
    </row>
    <row r="386" spans="7:8">
      <c r="G386" s="5"/>
      <c r="H386" s="5"/>
    </row>
    <row r="387" spans="7:8">
      <c r="G387" s="5"/>
      <c r="H387" s="5"/>
    </row>
    <row r="388" spans="7:8">
      <c r="G388" s="5"/>
      <c r="H388" s="5"/>
    </row>
    <row r="389" spans="7:8">
      <c r="G389" s="5"/>
      <c r="H389" s="5"/>
    </row>
    <row r="390" spans="7:8">
      <c r="G390" s="5"/>
      <c r="H390" s="5"/>
    </row>
    <row r="391" spans="7:8">
      <c r="G391" s="5"/>
      <c r="H391" s="5"/>
    </row>
    <row r="392" spans="7:8">
      <c r="G392" s="5"/>
      <c r="H392" s="5"/>
    </row>
    <row r="393" spans="7:8">
      <c r="G393" s="5"/>
      <c r="H393" s="5"/>
    </row>
    <row r="394" spans="7:8">
      <c r="G394" s="5"/>
      <c r="H394" s="5"/>
    </row>
    <row r="395" spans="7:8">
      <c r="G395" s="5"/>
      <c r="H395" s="5"/>
    </row>
    <row r="396" spans="7:8">
      <c r="G396" s="5"/>
      <c r="H396" s="5"/>
    </row>
    <row r="397" spans="7:8">
      <c r="G397" s="5"/>
      <c r="H397" s="5"/>
    </row>
    <row r="398" spans="7:8">
      <c r="G398" s="5"/>
      <c r="H398" s="5"/>
    </row>
    <row r="399" spans="7:8">
      <c r="G399" s="5"/>
      <c r="H399" s="5"/>
    </row>
    <row r="400" spans="7:8">
      <c r="G400" s="5"/>
      <c r="H400" s="5"/>
    </row>
    <row r="401" spans="7:8">
      <c r="G401" s="5"/>
      <c r="H401" s="5"/>
    </row>
    <row r="402" spans="7:8">
      <c r="G402" s="5"/>
      <c r="H402" s="5"/>
    </row>
    <row r="403" spans="7:8">
      <c r="G403" s="5"/>
      <c r="H403" s="5"/>
    </row>
    <row r="404" spans="7:8">
      <c r="G404" s="5"/>
      <c r="H404" s="5"/>
    </row>
    <row r="405" spans="7:8">
      <c r="G405" s="5"/>
      <c r="H405" s="5"/>
    </row>
    <row r="406" spans="7:8">
      <c r="G406" s="5"/>
      <c r="H406" s="5"/>
    </row>
    <row r="407" spans="7:8">
      <c r="G407" s="5"/>
      <c r="H407" s="5"/>
    </row>
    <row r="408" spans="7:8">
      <c r="G408" s="5"/>
      <c r="H408" s="5"/>
    </row>
    <row r="409" spans="7:8">
      <c r="G409" s="5"/>
      <c r="H409" s="5"/>
    </row>
    <row r="410" spans="7:8">
      <c r="G410" s="5"/>
      <c r="H410" s="5"/>
    </row>
    <row r="411" spans="7:8">
      <c r="G411" s="5"/>
      <c r="H411" s="5"/>
    </row>
    <row r="412" spans="7:8">
      <c r="G412" s="5"/>
      <c r="H412" s="5"/>
    </row>
    <row r="413" spans="7:8">
      <c r="G413" s="5"/>
      <c r="H413" s="5"/>
    </row>
    <row r="414" spans="7:8">
      <c r="G414" s="5"/>
      <c r="H414" s="5"/>
    </row>
    <row r="415" spans="7:8">
      <c r="G415" s="5"/>
      <c r="H415" s="5"/>
    </row>
    <row r="416" spans="7:8">
      <c r="G416" s="5"/>
      <c r="H416" s="5"/>
    </row>
    <row r="417" spans="7:8">
      <c r="G417" s="5"/>
      <c r="H417" s="5"/>
    </row>
    <row r="418" spans="7:8">
      <c r="G418" s="5"/>
      <c r="H418" s="5"/>
    </row>
    <row r="419" spans="7:8">
      <c r="G419" s="5"/>
      <c r="H419" s="5"/>
    </row>
    <row r="420" spans="7:8">
      <c r="G420" s="5"/>
      <c r="H420" s="5"/>
    </row>
    <row r="421" spans="7:8">
      <c r="G421" s="5"/>
      <c r="H421" s="5"/>
    </row>
    <row r="422" spans="7:8">
      <c r="G422" s="5"/>
      <c r="H422" s="5"/>
    </row>
    <row r="423" spans="7:8">
      <c r="G423" s="5"/>
      <c r="H423" s="5"/>
    </row>
    <row r="424" spans="7:8">
      <c r="G424" s="5"/>
      <c r="H424" s="5"/>
    </row>
    <row r="425" spans="7:8">
      <c r="G425" s="5"/>
      <c r="H425" s="5"/>
    </row>
    <row r="426" spans="7:8">
      <c r="G426" s="5"/>
      <c r="H426" s="5"/>
    </row>
    <row r="427" spans="7:8">
      <c r="G427" s="5"/>
      <c r="H427" s="5"/>
    </row>
    <row r="428" spans="7:8">
      <c r="G428" s="5"/>
      <c r="H428" s="5"/>
    </row>
    <row r="429" spans="7:8">
      <c r="G429" s="5"/>
      <c r="H429" s="5"/>
    </row>
    <row r="430" spans="7:8">
      <c r="G430" s="5"/>
      <c r="H430" s="5"/>
    </row>
    <row r="431" spans="7:8">
      <c r="G431" s="5"/>
      <c r="H431" s="5"/>
    </row>
    <row r="432" spans="7:8">
      <c r="G432" s="5"/>
      <c r="H432" s="5"/>
    </row>
    <row r="433" spans="7:8">
      <c r="G433" s="5"/>
      <c r="H433" s="5"/>
    </row>
    <row r="434" spans="7:8">
      <c r="G434" s="5"/>
      <c r="H434" s="5"/>
    </row>
    <row r="435" spans="7:8">
      <c r="G435" s="5"/>
      <c r="H435" s="5"/>
    </row>
    <row r="436" spans="7:8">
      <c r="G436" s="5"/>
      <c r="H436" s="5"/>
    </row>
    <row r="437" spans="7:8">
      <c r="G437" s="5"/>
      <c r="H437" s="5"/>
    </row>
    <row r="438" spans="7:8">
      <c r="G438" s="5"/>
      <c r="H438" s="5"/>
    </row>
    <row r="439" spans="7:8">
      <c r="G439" s="5"/>
      <c r="H439" s="5"/>
    </row>
    <row r="440" spans="7:8">
      <c r="G440" s="5"/>
      <c r="H440" s="5"/>
    </row>
    <row r="441" spans="7:8">
      <c r="G441" s="5"/>
      <c r="H441" s="5"/>
    </row>
    <row r="442" spans="7:8">
      <c r="G442" s="5"/>
      <c r="H442" s="5"/>
    </row>
    <row r="443" spans="7:8">
      <c r="G443" s="5"/>
      <c r="H443" s="5"/>
    </row>
    <row r="444" spans="7:8">
      <c r="G444" s="5"/>
      <c r="H444" s="5"/>
    </row>
    <row r="445" spans="7:8">
      <c r="G445" s="5"/>
      <c r="H445" s="5"/>
    </row>
    <row r="446" spans="7:8">
      <c r="G446" s="5"/>
      <c r="H446" s="5"/>
    </row>
    <row r="447" spans="7:8">
      <c r="G447" s="5"/>
      <c r="H447" s="5"/>
    </row>
    <row r="448" spans="7:8">
      <c r="G448" s="5"/>
      <c r="H448" s="5"/>
    </row>
    <row r="449" spans="7:8">
      <c r="G449" s="5"/>
      <c r="H449" s="5"/>
    </row>
    <row r="450" spans="7:8">
      <c r="G450" s="5"/>
      <c r="H450" s="5"/>
    </row>
    <row r="451" spans="7:8">
      <c r="G451" s="5"/>
      <c r="H451" s="5"/>
    </row>
    <row r="452" spans="7:8">
      <c r="G452" s="5"/>
      <c r="H452" s="5"/>
    </row>
    <row r="453" spans="7:8">
      <c r="G453" s="5"/>
      <c r="H453" s="5"/>
    </row>
    <row r="454" spans="7:8">
      <c r="G454" s="5"/>
      <c r="H454" s="5"/>
    </row>
    <row r="455" spans="7:8">
      <c r="G455" s="5"/>
      <c r="H455" s="5"/>
    </row>
    <row r="456" spans="7:8">
      <c r="G456" s="5"/>
      <c r="H456" s="5"/>
    </row>
    <row r="457" spans="7:8">
      <c r="G457" s="5"/>
      <c r="H457" s="5"/>
    </row>
    <row r="458" spans="7:8">
      <c r="G458" s="5"/>
      <c r="H458" s="5"/>
    </row>
    <row r="459" spans="7:8">
      <c r="G459" s="5"/>
      <c r="H459" s="5"/>
    </row>
    <row r="460" spans="7:8">
      <c r="G460" s="5"/>
      <c r="H460" s="5"/>
    </row>
    <row r="461" spans="7:8">
      <c r="G461" s="5"/>
      <c r="H461" s="5"/>
    </row>
    <row r="462" spans="7:8">
      <c r="G462" s="5"/>
      <c r="H462" s="5"/>
    </row>
    <row r="463" spans="7:8">
      <c r="G463" s="5"/>
      <c r="H463" s="5"/>
    </row>
    <row r="464" spans="7:8">
      <c r="G464" s="5"/>
      <c r="H464" s="5"/>
    </row>
    <row r="465" spans="7:8">
      <c r="G465" s="5"/>
      <c r="H465" s="5"/>
    </row>
    <row r="466" spans="7:8">
      <c r="G466" s="5"/>
      <c r="H466" s="5"/>
    </row>
    <row r="467" spans="7:8">
      <c r="G467" s="5"/>
      <c r="H467" s="5"/>
    </row>
    <row r="468" spans="7:8">
      <c r="G468" s="5"/>
      <c r="H468" s="5"/>
    </row>
    <row r="469" spans="7:8">
      <c r="G469" s="5"/>
      <c r="H469" s="5"/>
    </row>
    <row r="470" spans="7:8">
      <c r="G470" s="5"/>
      <c r="H470" s="5"/>
    </row>
    <row r="471" spans="7:8">
      <c r="G471" s="5"/>
      <c r="H471" s="5"/>
    </row>
    <row r="472" spans="7:8">
      <c r="G472" s="5"/>
      <c r="H472" s="5"/>
    </row>
    <row r="473" spans="7:8">
      <c r="G473" s="5"/>
      <c r="H473" s="5"/>
    </row>
    <row r="474" spans="7:8">
      <c r="G474" s="5"/>
      <c r="H474" s="5"/>
    </row>
    <row r="475" spans="7:8">
      <c r="G475" s="5"/>
      <c r="H475" s="5"/>
    </row>
    <row r="476" spans="7:8">
      <c r="G476" s="5"/>
      <c r="H476" s="5"/>
    </row>
    <row r="477" spans="7:8">
      <c r="G477" s="5"/>
      <c r="H477" s="5"/>
    </row>
    <row r="478" spans="7:8">
      <c r="G478" s="5"/>
      <c r="H478" s="5"/>
    </row>
    <row r="479" spans="7:8">
      <c r="G479" s="5"/>
      <c r="H479" s="5"/>
    </row>
    <row r="480" spans="7:8">
      <c r="G480" s="5"/>
      <c r="H480" s="5"/>
    </row>
    <row r="481" spans="7:8">
      <c r="G481" s="5"/>
      <c r="H481" s="5"/>
    </row>
    <row r="482" spans="7:8">
      <c r="G482" s="5"/>
      <c r="H482" s="5"/>
    </row>
    <row r="483" spans="7:8">
      <c r="G483" s="5"/>
      <c r="H483" s="5"/>
    </row>
    <row r="484" spans="7:8">
      <c r="G484" s="5"/>
      <c r="H484" s="5"/>
    </row>
    <row r="485" spans="7:8">
      <c r="G485" s="5"/>
      <c r="H485" s="5"/>
    </row>
    <row r="486" spans="7:8">
      <c r="G486" s="5"/>
      <c r="H486" s="5"/>
    </row>
    <row r="487" spans="7:8">
      <c r="G487" s="5"/>
      <c r="H487" s="5"/>
    </row>
    <row r="488" spans="7:8">
      <c r="G488" s="5"/>
      <c r="H488" s="5"/>
    </row>
    <row r="489" spans="7:8">
      <c r="G489" s="5"/>
      <c r="H489" s="5"/>
    </row>
    <row r="490" spans="7:8">
      <c r="G490" s="5"/>
      <c r="H490" s="5"/>
    </row>
    <row r="491" spans="7:8">
      <c r="G491" s="5"/>
      <c r="H491" s="5"/>
    </row>
    <row r="492" spans="7:8">
      <c r="G492" s="5"/>
      <c r="H492" s="5"/>
    </row>
    <row r="493" spans="7:8">
      <c r="G493" s="5"/>
      <c r="H493" s="5"/>
    </row>
    <row r="494" spans="7:8">
      <c r="G494" s="5"/>
      <c r="H494" s="5"/>
    </row>
    <row r="495" spans="7:8">
      <c r="G495" s="5"/>
      <c r="H495" s="5"/>
    </row>
    <row r="496" spans="7:8">
      <c r="G496" s="5"/>
      <c r="H496" s="5"/>
    </row>
    <row r="497" spans="7:8">
      <c r="G497" s="5"/>
      <c r="H497" s="5"/>
    </row>
    <row r="498" spans="7:8">
      <c r="G498" s="5"/>
      <c r="H498" s="5"/>
    </row>
    <row r="499" spans="7:8">
      <c r="G499" s="5"/>
      <c r="H499" s="5"/>
    </row>
    <row r="500" spans="7:8">
      <c r="G500" s="5"/>
      <c r="H500" s="5"/>
    </row>
    <row r="501" spans="7:8">
      <c r="G501" s="5"/>
      <c r="H501" s="5"/>
    </row>
    <row r="502" spans="7:8">
      <c r="G502" s="5"/>
      <c r="H502" s="5"/>
    </row>
    <row r="503" spans="7:8">
      <c r="G503" s="5"/>
      <c r="H503" s="5"/>
    </row>
    <row r="504" spans="7:8">
      <c r="G504" s="5"/>
      <c r="H504" s="5"/>
    </row>
    <row r="505" spans="7:8">
      <c r="G505" s="5"/>
      <c r="H505" s="5"/>
    </row>
    <row r="506" spans="7:8">
      <c r="G506" s="5"/>
      <c r="H506" s="5"/>
    </row>
    <row r="507" spans="7:8">
      <c r="G507" s="5"/>
      <c r="H507" s="5"/>
    </row>
    <row r="508" spans="7:8">
      <c r="G508" s="5"/>
      <c r="H508" s="5"/>
    </row>
    <row r="509" spans="7:8">
      <c r="G509" s="5"/>
      <c r="H509" s="5"/>
    </row>
    <row r="510" spans="7:8">
      <c r="G510" s="5"/>
      <c r="H510" s="5"/>
    </row>
    <row r="511" spans="7:8">
      <c r="G511" s="5"/>
      <c r="H511" s="5"/>
    </row>
    <row r="512" spans="7:8">
      <c r="G512" s="5"/>
      <c r="H512" s="5"/>
    </row>
    <row r="513" spans="7:8">
      <c r="G513" s="5"/>
      <c r="H513" s="5"/>
    </row>
    <row r="514" spans="7:8">
      <c r="G514" s="5"/>
      <c r="H514" s="5"/>
    </row>
    <row r="515" spans="7:8">
      <c r="G515" s="5"/>
      <c r="H515" s="5"/>
    </row>
    <row r="516" spans="7:8">
      <c r="G516" s="5"/>
      <c r="H516" s="5"/>
    </row>
    <row r="517" spans="7:8">
      <c r="G517" s="5"/>
      <c r="H517" s="5"/>
    </row>
    <row r="518" spans="7:8">
      <c r="G518" s="5"/>
      <c r="H518" s="5"/>
    </row>
    <row r="519" spans="7:8">
      <c r="G519" s="5"/>
      <c r="H519" s="5"/>
    </row>
    <row r="520" spans="7:8">
      <c r="G520" s="5"/>
      <c r="H520" s="5"/>
    </row>
    <row r="521" spans="7:8">
      <c r="G521" s="5"/>
      <c r="H521" s="5"/>
    </row>
    <row r="522" spans="7:8">
      <c r="G522" s="5"/>
      <c r="H522" s="5"/>
    </row>
    <row r="523" spans="7:8">
      <c r="G523" s="5"/>
      <c r="H523" s="5"/>
    </row>
    <row r="524" spans="7:8">
      <c r="G524" s="5"/>
      <c r="H524" s="5"/>
    </row>
    <row r="525" spans="7:8">
      <c r="G525" s="5"/>
      <c r="H525" s="5"/>
    </row>
    <row r="526" spans="7:8">
      <c r="G526" s="5"/>
      <c r="H526" s="5"/>
    </row>
    <row r="527" spans="7:8">
      <c r="G527" s="5"/>
      <c r="H527" s="5"/>
    </row>
    <row r="528" spans="7:8">
      <c r="G528" s="5"/>
      <c r="H528" s="5"/>
    </row>
    <row r="529" spans="7:8">
      <c r="G529" s="5"/>
      <c r="H529" s="5"/>
    </row>
    <row r="530" spans="7:8">
      <c r="G530" s="5"/>
      <c r="H530" s="5"/>
    </row>
    <row r="531" spans="7:8">
      <c r="G531" s="5"/>
      <c r="H531" s="5"/>
    </row>
    <row r="532" spans="7:8">
      <c r="G532" s="5"/>
      <c r="H532" s="5"/>
    </row>
    <row r="533" spans="7:8">
      <c r="G533" s="5"/>
      <c r="H533" s="5"/>
    </row>
    <row r="534" spans="7:8">
      <c r="G534" s="5"/>
      <c r="H534" s="5"/>
    </row>
    <row r="535" spans="7:8">
      <c r="G535" s="5"/>
      <c r="H535" s="5"/>
    </row>
    <row r="536" spans="7:8">
      <c r="G536" s="5"/>
      <c r="H536" s="5"/>
    </row>
    <row r="537" spans="7:8">
      <c r="G537" s="5"/>
      <c r="H537" s="5"/>
    </row>
    <row r="538" spans="7:8">
      <c r="G538" s="5"/>
      <c r="H538" s="5"/>
    </row>
    <row r="539" spans="7:8">
      <c r="G539" s="5"/>
      <c r="H539" s="5"/>
    </row>
    <row r="540" spans="7:8">
      <c r="G540" s="5"/>
      <c r="H540" s="5"/>
    </row>
    <row r="541" spans="7:8">
      <c r="G541" s="5"/>
      <c r="H541" s="5"/>
    </row>
    <row r="542" spans="7:8">
      <c r="G542" s="5"/>
      <c r="H542" s="5"/>
    </row>
    <row r="543" spans="7:8">
      <c r="G543" s="5"/>
      <c r="H543" s="5"/>
    </row>
    <row r="544" spans="7:8">
      <c r="G544" s="5"/>
      <c r="H544" s="5"/>
    </row>
    <row r="545" spans="7:8">
      <c r="G545" s="5"/>
      <c r="H545" s="5"/>
    </row>
    <row r="546" spans="7:8">
      <c r="G546" s="5"/>
      <c r="H546" s="5"/>
    </row>
    <row r="547" spans="7:8">
      <c r="G547" s="5"/>
      <c r="H547" s="5"/>
    </row>
    <row r="548" spans="7:8">
      <c r="G548" s="5"/>
      <c r="H548" s="5"/>
    </row>
    <row r="549" spans="7:8">
      <c r="G549" s="5"/>
      <c r="H549" s="5"/>
    </row>
    <row r="550" spans="7:8">
      <c r="G550" s="5"/>
      <c r="H550" s="5"/>
    </row>
    <row r="551" spans="7:8">
      <c r="G551" s="5"/>
      <c r="H551" s="5"/>
    </row>
    <row r="552" spans="7:8">
      <c r="G552" s="5"/>
      <c r="H552" s="5"/>
    </row>
    <row r="553" spans="7:8">
      <c r="G553" s="5"/>
      <c r="H553" s="5"/>
    </row>
    <row r="554" spans="7:8">
      <c r="G554" s="5"/>
      <c r="H554" s="5"/>
    </row>
    <row r="555" spans="7:8">
      <c r="G555" s="5"/>
      <c r="H555" s="5"/>
    </row>
    <row r="556" spans="7:8">
      <c r="G556" s="5"/>
      <c r="H556" s="5"/>
    </row>
    <row r="557" spans="7:8">
      <c r="G557" s="5"/>
      <c r="H557" s="5"/>
    </row>
    <row r="558" spans="7:8">
      <c r="G558" s="5"/>
      <c r="H558" s="5"/>
    </row>
    <row r="559" spans="7:8">
      <c r="G559" s="5"/>
      <c r="H559" s="5"/>
    </row>
    <row r="560" spans="7:8">
      <c r="G560" s="5"/>
      <c r="H560" s="5"/>
    </row>
    <row r="561" spans="7:8">
      <c r="G561" s="5"/>
      <c r="H561" s="5"/>
    </row>
    <row r="562" spans="7:8">
      <c r="G562" s="5"/>
      <c r="H562" s="5"/>
    </row>
    <row r="563" spans="7:8">
      <c r="G563" s="5"/>
      <c r="H563" s="5"/>
    </row>
    <row r="564" spans="7:8">
      <c r="G564" s="5"/>
      <c r="H564" s="5"/>
    </row>
    <row r="565" spans="7:8">
      <c r="G565" s="5"/>
      <c r="H565" s="5"/>
    </row>
    <row r="566" spans="7:8">
      <c r="G566" s="5"/>
      <c r="H566" s="5"/>
    </row>
    <row r="567" spans="7:8">
      <c r="G567" s="5"/>
      <c r="H567" s="5"/>
    </row>
    <row r="568" spans="7:8">
      <c r="G568" s="5"/>
      <c r="H568" s="5"/>
    </row>
    <row r="569" spans="7:8">
      <c r="G569" s="5"/>
      <c r="H569" s="5"/>
    </row>
    <row r="570" spans="7:8">
      <c r="G570" s="5"/>
      <c r="H570" s="5"/>
    </row>
    <row r="571" spans="7:8">
      <c r="G571" s="5"/>
      <c r="H571" s="5"/>
    </row>
    <row r="572" spans="7:8">
      <c r="G572" s="5"/>
      <c r="H572" s="5"/>
    </row>
    <row r="573" spans="7:8">
      <c r="G573" s="5"/>
      <c r="H573" s="5"/>
    </row>
    <row r="574" spans="7:8">
      <c r="G574" s="5"/>
      <c r="H574" s="5"/>
    </row>
    <row r="575" spans="7:8">
      <c r="G575" s="5"/>
      <c r="H575" s="5"/>
    </row>
    <row r="576" spans="7:8">
      <c r="G576" s="5"/>
      <c r="H576" s="5"/>
    </row>
    <row r="577" spans="7:8">
      <c r="G577" s="5"/>
      <c r="H577" s="5"/>
    </row>
    <row r="578" spans="7:8">
      <c r="G578" s="5"/>
      <c r="H578" s="5"/>
    </row>
    <row r="579" spans="7:8">
      <c r="G579" s="5"/>
      <c r="H579" s="5"/>
    </row>
    <row r="580" spans="7:8">
      <c r="G580" s="5"/>
      <c r="H580" s="5"/>
    </row>
    <row r="581" spans="7:8">
      <c r="G581" s="5"/>
      <c r="H581" s="5"/>
    </row>
    <row r="582" spans="7:8">
      <c r="G582" s="5"/>
      <c r="H582" s="5"/>
    </row>
    <row r="583" spans="7:8">
      <c r="G583" s="5"/>
      <c r="H583" s="5"/>
    </row>
    <row r="584" spans="7:8">
      <c r="G584" s="5"/>
      <c r="H584" s="5"/>
    </row>
    <row r="585" spans="7:8">
      <c r="G585" s="5"/>
      <c r="H585" s="5"/>
    </row>
    <row r="586" spans="7:8">
      <c r="G586" s="5"/>
      <c r="H586" s="5"/>
    </row>
    <row r="587" spans="7:8">
      <c r="G587" s="5"/>
      <c r="H587" s="5"/>
    </row>
    <row r="588" spans="7:8">
      <c r="G588" s="5"/>
      <c r="H588" s="5"/>
    </row>
    <row r="589" spans="7:8">
      <c r="G589" s="5"/>
      <c r="H589" s="5"/>
    </row>
    <row r="590" spans="7:8">
      <c r="G590" s="5"/>
      <c r="H590" s="5"/>
    </row>
    <row r="591" spans="7:8">
      <c r="G591" s="5"/>
      <c r="H591" s="5"/>
    </row>
    <row r="592" spans="7:8">
      <c r="G592" s="5"/>
      <c r="H592" s="5"/>
    </row>
    <row r="593" spans="7:8">
      <c r="G593" s="5"/>
      <c r="H593" s="5"/>
    </row>
    <row r="594" spans="7:8">
      <c r="G594" s="5"/>
      <c r="H594" s="5"/>
    </row>
    <row r="595" spans="7:8">
      <c r="G595" s="5"/>
      <c r="H595" s="5"/>
    </row>
    <row r="596" spans="7:8">
      <c r="G596" s="5"/>
      <c r="H596" s="5"/>
    </row>
    <row r="597" spans="7:8">
      <c r="G597" s="5"/>
      <c r="H597" s="5"/>
    </row>
    <row r="598" spans="7:8">
      <c r="G598" s="5"/>
      <c r="H598" s="5"/>
    </row>
    <row r="599" spans="7:8">
      <c r="G599" s="5"/>
      <c r="H599" s="5"/>
    </row>
    <row r="600" spans="7:8">
      <c r="G600" s="5"/>
      <c r="H600" s="5"/>
    </row>
    <row r="601" spans="7:8">
      <c r="G601" s="5"/>
      <c r="H601" s="5"/>
    </row>
    <row r="602" spans="7:8">
      <c r="G602" s="5"/>
      <c r="H602" s="5"/>
    </row>
    <row r="603" spans="7:8">
      <c r="G603" s="5"/>
      <c r="H603" s="5"/>
    </row>
    <row r="604" spans="7:8">
      <c r="G604" s="5"/>
      <c r="H604" s="5"/>
    </row>
    <row r="605" spans="7:8">
      <c r="G605" s="5"/>
      <c r="H605" s="5"/>
    </row>
    <row r="606" spans="7:8">
      <c r="G606" s="5"/>
      <c r="H606" s="5"/>
    </row>
    <row r="607" spans="7:8">
      <c r="G607" s="5"/>
      <c r="H607" s="5"/>
    </row>
    <row r="608" spans="7:8">
      <c r="G608" s="5"/>
      <c r="H608" s="5"/>
    </row>
    <row r="609" spans="7:8">
      <c r="G609" s="5"/>
      <c r="H609" s="5"/>
    </row>
    <row r="610" spans="7:8">
      <c r="G610" s="5"/>
      <c r="H610" s="5"/>
    </row>
    <row r="611" spans="7:8">
      <c r="G611" s="5"/>
      <c r="H611" s="5"/>
    </row>
    <row r="612" spans="7:8">
      <c r="G612" s="5"/>
      <c r="H612" s="5"/>
    </row>
    <row r="613" spans="7:8">
      <c r="G613" s="5"/>
      <c r="H613" s="5"/>
    </row>
    <row r="614" spans="7:8">
      <c r="G614" s="5"/>
      <c r="H614" s="5"/>
    </row>
    <row r="615" spans="7:8">
      <c r="G615" s="5"/>
      <c r="H615" s="5"/>
    </row>
    <row r="616" spans="7:8">
      <c r="G616" s="5"/>
      <c r="H616" s="5"/>
    </row>
    <row r="617" spans="7:8">
      <c r="G617" s="5"/>
      <c r="H617" s="5"/>
    </row>
    <row r="618" spans="7:8">
      <c r="G618" s="5"/>
      <c r="H618" s="5"/>
    </row>
    <row r="619" spans="7:8">
      <c r="G619" s="5"/>
      <c r="H619" s="5"/>
    </row>
    <row r="620" spans="7:8">
      <c r="G620" s="5"/>
      <c r="H620" s="5"/>
    </row>
    <row r="621" spans="7:8">
      <c r="G621" s="5"/>
      <c r="H621" s="5"/>
    </row>
    <row r="622" spans="7:8">
      <c r="G622" s="5"/>
      <c r="H622" s="5"/>
    </row>
    <row r="623" spans="7:8">
      <c r="G623" s="5"/>
      <c r="H623" s="5"/>
    </row>
    <row r="624" spans="7:8">
      <c r="G624" s="5"/>
      <c r="H624" s="5"/>
    </row>
    <row r="625" spans="7:8">
      <c r="G625" s="5"/>
      <c r="H625" s="5"/>
    </row>
    <row r="626" spans="7:8">
      <c r="G626" s="5"/>
      <c r="H626" s="5"/>
    </row>
    <row r="627" spans="7:8">
      <c r="G627" s="5"/>
      <c r="H627" s="5"/>
    </row>
    <row r="628" spans="7:8">
      <c r="G628" s="5"/>
      <c r="H628" s="5"/>
    </row>
    <row r="629" spans="7:8">
      <c r="G629" s="5"/>
      <c r="H629" s="5"/>
    </row>
    <row r="630" spans="7:8">
      <c r="G630" s="5"/>
      <c r="H630" s="5"/>
    </row>
    <row r="631" spans="7:8">
      <c r="G631" s="5"/>
      <c r="H631" s="5"/>
    </row>
    <row r="632" spans="7:8">
      <c r="G632" s="5"/>
      <c r="H632" s="5"/>
    </row>
    <row r="633" spans="7:8">
      <c r="G633" s="5"/>
      <c r="H633" s="5"/>
    </row>
    <row r="634" spans="7:8">
      <c r="G634" s="5"/>
      <c r="H634" s="5"/>
    </row>
    <row r="635" spans="7:8">
      <c r="G635" s="5"/>
      <c r="H635" s="5"/>
    </row>
    <row r="636" spans="7:8">
      <c r="G636" s="5"/>
      <c r="H636" s="5"/>
    </row>
    <row r="637" spans="7:8">
      <c r="G637" s="5"/>
      <c r="H637" s="5"/>
    </row>
    <row r="638" spans="7:8">
      <c r="G638" s="5"/>
      <c r="H638" s="5"/>
    </row>
    <row r="639" spans="7:8">
      <c r="G639" s="5"/>
      <c r="H639" s="5"/>
    </row>
    <row r="640" spans="7:8">
      <c r="G640" s="5"/>
      <c r="H640" s="5"/>
    </row>
    <row r="641" spans="7:8">
      <c r="G641" s="5"/>
      <c r="H641" s="5"/>
    </row>
    <row r="642" spans="7:8">
      <c r="G642" s="5"/>
      <c r="H642" s="5"/>
    </row>
    <row r="643" spans="7:8">
      <c r="G643" s="5"/>
      <c r="H643" s="5"/>
    </row>
    <row r="644" spans="7:8">
      <c r="G644" s="5"/>
      <c r="H644" s="5"/>
    </row>
    <row r="645" spans="7:8">
      <c r="G645" s="5"/>
      <c r="H645" s="5"/>
    </row>
    <row r="646" spans="7:8">
      <c r="G646" s="5"/>
      <c r="H646" s="5"/>
    </row>
    <row r="647" spans="7:8">
      <c r="G647" s="5"/>
      <c r="H647" s="5"/>
    </row>
    <row r="648" spans="7:8">
      <c r="G648" s="5"/>
      <c r="H648" s="5"/>
    </row>
    <row r="649" spans="7:8">
      <c r="G649" s="5"/>
      <c r="H649" s="5"/>
    </row>
    <row r="650" spans="7:8">
      <c r="G650" s="5"/>
      <c r="H650" s="5"/>
    </row>
    <row r="651" spans="7:8">
      <c r="G651" s="5"/>
      <c r="H651" s="5"/>
    </row>
    <row r="652" spans="7:8">
      <c r="G652" s="5"/>
      <c r="H652" s="5"/>
    </row>
    <row r="653" spans="7:8">
      <c r="G653" s="5"/>
      <c r="H653" s="5"/>
    </row>
    <row r="654" spans="7:8">
      <c r="G654" s="5"/>
      <c r="H654" s="5"/>
    </row>
    <row r="655" spans="7:8">
      <c r="G655" s="5"/>
      <c r="H655" s="5"/>
    </row>
    <row r="656" spans="7:8">
      <c r="G656" s="5"/>
      <c r="H656" s="5"/>
    </row>
    <row r="657" spans="7:8">
      <c r="G657" s="5"/>
      <c r="H657" s="5"/>
    </row>
    <row r="658" spans="7:8">
      <c r="G658" s="5"/>
      <c r="H658" s="5"/>
    </row>
    <row r="659" spans="7:8">
      <c r="G659" s="5"/>
      <c r="H659" s="5"/>
    </row>
    <row r="660" spans="7:8">
      <c r="G660" s="5"/>
      <c r="H660" s="5"/>
    </row>
    <row r="661" spans="7:8">
      <c r="G661" s="5"/>
      <c r="H661" s="5"/>
    </row>
    <row r="662" spans="7:8">
      <c r="G662" s="5"/>
      <c r="H662" s="5"/>
    </row>
    <row r="663" spans="7:8">
      <c r="G663" s="5"/>
      <c r="H663" s="5"/>
    </row>
    <row r="664" spans="7:8">
      <c r="G664" s="5"/>
      <c r="H664" s="5"/>
    </row>
    <row r="665" spans="7:8">
      <c r="G665" s="5"/>
      <c r="H665" s="5"/>
    </row>
    <row r="666" spans="7:8">
      <c r="G666" s="5"/>
      <c r="H666" s="5"/>
    </row>
    <row r="667" spans="7:8">
      <c r="G667" s="5"/>
      <c r="H667" s="5"/>
    </row>
    <row r="668" spans="7:8">
      <c r="G668" s="5"/>
      <c r="H668" s="5"/>
    </row>
    <row r="669" spans="7:8">
      <c r="G669" s="5"/>
      <c r="H669" s="5"/>
    </row>
    <row r="670" spans="7:8">
      <c r="G670" s="5"/>
      <c r="H670" s="5"/>
    </row>
    <row r="671" spans="7:8">
      <c r="G671" s="5"/>
      <c r="H671" s="5"/>
    </row>
    <row r="672" spans="7:8">
      <c r="G672" s="5"/>
      <c r="H672" s="5"/>
    </row>
    <row r="673" spans="7:8">
      <c r="G673" s="5"/>
      <c r="H673" s="5"/>
    </row>
    <row r="674" spans="7:8">
      <c r="G674" s="5"/>
      <c r="H674" s="5"/>
    </row>
    <row r="675" spans="7:8">
      <c r="G675" s="5"/>
      <c r="H675" s="5"/>
    </row>
    <row r="676" spans="7:8">
      <c r="G676" s="5"/>
      <c r="H676" s="5"/>
    </row>
    <row r="677" spans="7:8">
      <c r="G677" s="5"/>
      <c r="H677" s="5"/>
    </row>
    <row r="678" spans="7:8">
      <c r="G678" s="5"/>
      <c r="H678" s="5"/>
    </row>
    <row r="679" spans="7:8">
      <c r="G679" s="5"/>
      <c r="H679" s="5"/>
    </row>
    <row r="680" spans="7:8">
      <c r="G680" s="5"/>
      <c r="H680" s="5"/>
    </row>
    <row r="681" spans="7:8">
      <c r="G681" s="5"/>
      <c r="H681" s="5"/>
    </row>
    <row r="682" spans="7:8">
      <c r="G682" s="5"/>
      <c r="H682" s="5"/>
    </row>
    <row r="683" spans="7:8">
      <c r="G683" s="5"/>
      <c r="H683" s="5"/>
    </row>
    <row r="684" spans="7:8">
      <c r="G684" s="5"/>
      <c r="H684" s="5"/>
    </row>
    <row r="685" spans="7:8">
      <c r="G685" s="5"/>
      <c r="H685" s="5"/>
    </row>
    <row r="686" spans="7:8">
      <c r="G686" s="5"/>
      <c r="H686" s="5"/>
    </row>
    <row r="687" spans="7:8">
      <c r="G687" s="5"/>
      <c r="H687" s="5"/>
    </row>
    <row r="688" spans="7:8">
      <c r="G688" s="5"/>
      <c r="H688" s="5"/>
    </row>
    <row r="689" spans="7:8">
      <c r="G689" s="5"/>
      <c r="H689" s="5"/>
    </row>
    <row r="690" spans="7:8">
      <c r="G690" s="5"/>
      <c r="H690" s="5"/>
    </row>
    <row r="691" spans="7:8">
      <c r="G691" s="5"/>
      <c r="H691" s="5"/>
    </row>
    <row r="692" spans="7:8">
      <c r="G692" s="5"/>
      <c r="H692" s="5"/>
    </row>
    <row r="693" spans="7:8">
      <c r="G693" s="5"/>
      <c r="H693" s="5"/>
    </row>
    <row r="694" spans="7:8">
      <c r="G694" s="5"/>
      <c r="H694" s="5"/>
    </row>
    <row r="695" spans="7:8">
      <c r="G695" s="5"/>
      <c r="H695" s="5"/>
    </row>
    <row r="696" spans="7:8">
      <c r="G696" s="5"/>
      <c r="H696" s="5"/>
    </row>
    <row r="697" spans="7:8">
      <c r="G697" s="5"/>
      <c r="H697" s="5"/>
    </row>
    <row r="698" spans="7:8">
      <c r="G698" s="5"/>
      <c r="H698" s="5"/>
    </row>
    <row r="699" spans="7:8">
      <c r="G699" s="5"/>
      <c r="H699" s="5"/>
    </row>
    <row r="700" spans="7:8">
      <c r="G700" s="5"/>
      <c r="H700" s="5"/>
    </row>
    <row r="701" spans="7:8">
      <c r="G701" s="5"/>
      <c r="H701" s="5"/>
    </row>
    <row r="702" spans="7:8">
      <c r="G702" s="5"/>
      <c r="H702" s="5"/>
    </row>
    <row r="703" spans="7:8">
      <c r="G703" s="5"/>
      <c r="H703" s="5"/>
    </row>
    <row r="704" spans="7:8">
      <c r="G704" s="5"/>
      <c r="H704" s="5"/>
    </row>
    <row r="705" spans="7:8">
      <c r="G705" s="5"/>
      <c r="H705" s="5"/>
    </row>
    <row r="706" spans="7:8">
      <c r="G706" s="5"/>
      <c r="H706" s="5"/>
    </row>
    <row r="707" spans="7:8">
      <c r="G707" s="5"/>
      <c r="H707" s="5"/>
    </row>
    <row r="708" spans="7:8">
      <c r="G708" s="5"/>
      <c r="H708" s="5"/>
    </row>
    <row r="709" spans="7:8">
      <c r="G709" s="5"/>
      <c r="H709" s="5"/>
    </row>
    <row r="710" spans="7:8">
      <c r="G710" s="5"/>
      <c r="H710" s="5"/>
    </row>
    <row r="711" spans="7:8">
      <c r="G711" s="5"/>
      <c r="H711" s="5"/>
    </row>
    <row r="712" spans="7:8">
      <c r="G712" s="5"/>
      <c r="H712" s="5"/>
    </row>
    <row r="713" spans="7:8">
      <c r="G713" s="5"/>
      <c r="H713" s="5"/>
    </row>
    <row r="714" spans="7:8">
      <c r="G714" s="5"/>
      <c r="H714" s="5"/>
    </row>
    <row r="715" spans="7:8">
      <c r="G715" s="5"/>
      <c r="H715" s="5"/>
    </row>
    <row r="716" spans="7:8">
      <c r="G716" s="5"/>
      <c r="H716" s="5"/>
    </row>
    <row r="717" spans="7:8">
      <c r="G717" s="5"/>
      <c r="H717" s="5"/>
    </row>
    <row r="718" spans="7:8">
      <c r="G718" s="5"/>
      <c r="H718" s="5"/>
    </row>
    <row r="719" spans="7:8">
      <c r="G719" s="5"/>
      <c r="H719" s="5"/>
    </row>
    <row r="720" spans="7:8">
      <c r="G720" s="5"/>
      <c r="H720" s="5"/>
    </row>
    <row r="721" spans="7:8">
      <c r="G721" s="5"/>
      <c r="H721" s="5"/>
    </row>
    <row r="722" spans="7:8">
      <c r="G722" s="5"/>
      <c r="H722" s="5"/>
    </row>
    <row r="723" spans="7:8">
      <c r="G723" s="5"/>
      <c r="H723" s="5"/>
    </row>
    <row r="724" spans="7:8">
      <c r="G724" s="5"/>
      <c r="H724" s="5"/>
    </row>
    <row r="725" spans="7:8">
      <c r="G725" s="5"/>
      <c r="H725" s="5"/>
    </row>
    <row r="726" spans="7:8">
      <c r="G726" s="5"/>
      <c r="H726" s="5"/>
    </row>
    <row r="727" spans="7:8">
      <c r="G727" s="5"/>
      <c r="H727" s="5"/>
    </row>
    <row r="728" spans="7:8">
      <c r="G728" s="5"/>
      <c r="H728" s="5"/>
    </row>
    <row r="729" spans="7:8">
      <c r="G729" s="5"/>
      <c r="H729" s="5"/>
    </row>
    <row r="730" spans="7:8">
      <c r="G730" s="5"/>
      <c r="H730" s="5"/>
    </row>
    <row r="731" spans="7:8">
      <c r="G731" s="5"/>
      <c r="H731" s="5"/>
    </row>
    <row r="732" spans="7:8">
      <c r="G732" s="5"/>
      <c r="H732" s="5"/>
    </row>
    <row r="733" spans="7:8">
      <c r="G733" s="5"/>
      <c r="H733" s="5"/>
    </row>
    <row r="734" spans="7:8">
      <c r="G734" s="5"/>
      <c r="H734" s="5"/>
    </row>
    <row r="735" spans="7:8">
      <c r="G735" s="5"/>
      <c r="H735" s="5"/>
    </row>
    <row r="736" spans="7:8">
      <c r="G736" s="5"/>
      <c r="H736" s="5"/>
    </row>
    <row r="737" spans="7:8">
      <c r="G737" s="5"/>
      <c r="H737" s="5"/>
    </row>
    <row r="738" spans="7:8">
      <c r="G738" s="5"/>
      <c r="H738" s="5"/>
    </row>
    <row r="739" spans="7:8">
      <c r="G739" s="5"/>
      <c r="H739" s="5"/>
    </row>
    <row r="740" spans="7:8">
      <c r="G740" s="5"/>
      <c r="H740" s="5"/>
    </row>
    <row r="741" spans="7:8">
      <c r="G741" s="5"/>
      <c r="H741" s="5"/>
    </row>
    <row r="742" spans="7:8">
      <c r="G742" s="5"/>
      <c r="H742" s="5"/>
    </row>
    <row r="743" spans="7:8">
      <c r="G743" s="5"/>
      <c r="H743" s="5"/>
    </row>
    <row r="744" spans="7:8">
      <c r="G744" s="5"/>
      <c r="H744" s="5"/>
    </row>
    <row r="745" spans="7:8">
      <c r="G745" s="5"/>
      <c r="H745" s="5"/>
    </row>
    <row r="746" spans="7:8">
      <c r="G746" s="5"/>
      <c r="H746" s="5"/>
    </row>
    <row r="747" spans="7:8">
      <c r="G747" s="5"/>
      <c r="H747" s="5"/>
    </row>
    <row r="748" spans="7:8">
      <c r="G748" s="5"/>
      <c r="H748" s="5"/>
    </row>
    <row r="749" spans="7:8">
      <c r="G749" s="5"/>
      <c r="H749" s="5"/>
    </row>
    <row r="750" spans="7:8">
      <c r="G750" s="5"/>
      <c r="H750" s="5"/>
    </row>
    <row r="751" spans="7:8">
      <c r="G751" s="5"/>
      <c r="H751" s="5"/>
    </row>
    <row r="752" spans="7:8">
      <c r="G752" s="5"/>
      <c r="H752" s="5"/>
    </row>
    <row r="753" spans="7:8">
      <c r="G753" s="5"/>
      <c r="H753" s="5"/>
    </row>
    <row r="754" spans="7:8">
      <c r="G754" s="5"/>
      <c r="H754" s="5"/>
    </row>
    <row r="755" spans="7:8">
      <c r="G755" s="5"/>
      <c r="H755" s="5"/>
    </row>
    <row r="756" spans="7:8">
      <c r="G756" s="5"/>
      <c r="H756" s="5"/>
    </row>
    <row r="757" spans="7:8">
      <c r="G757" s="5"/>
      <c r="H757" s="5"/>
    </row>
    <row r="758" spans="7:8">
      <c r="G758" s="5"/>
      <c r="H758" s="5"/>
    </row>
    <row r="759" spans="7:8">
      <c r="G759" s="5"/>
      <c r="H759" s="5"/>
    </row>
    <row r="760" spans="7:8">
      <c r="G760" s="5"/>
      <c r="H760" s="5"/>
    </row>
    <row r="761" spans="7:8">
      <c r="G761" s="5"/>
      <c r="H761" s="5"/>
    </row>
    <row r="762" spans="7:8">
      <c r="G762" s="5"/>
      <c r="H762" s="5"/>
    </row>
    <row r="763" spans="7:8">
      <c r="G763" s="5"/>
      <c r="H763" s="5"/>
    </row>
    <row r="764" spans="7:8">
      <c r="G764" s="5"/>
      <c r="H764" s="5"/>
    </row>
    <row r="765" spans="7:8">
      <c r="G765" s="5"/>
      <c r="H765" s="5"/>
    </row>
    <row r="766" spans="7:8">
      <c r="G766" s="5"/>
      <c r="H766" s="5"/>
    </row>
    <row r="767" spans="7:8">
      <c r="G767" s="5"/>
      <c r="H767" s="5"/>
    </row>
    <row r="768" spans="7:8">
      <c r="G768" s="5"/>
      <c r="H768" s="5"/>
    </row>
    <row r="769" spans="7:8">
      <c r="G769" s="5"/>
      <c r="H769" s="5"/>
    </row>
    <row r="770" spans="7:8">
      <c r="G770" s="5"/>
      <c r="H770" s="5"/>
    </row>
    <row r="771" spans="7:8">
      <c r="G771" s="5"/>
      <c r="H771" s="5"/>
    </row>
    <row r="772" spans="7:8">
      <c r="G772" s="5"/>
      <c r="H772" s="5"/>
    </row>
    <row r="773" spans="7:8">
      <c r="G773" s="5"/>
      <c r="H773" s="5"/>
    </row>
    <row r="774" spans="7:8">
      <c r="G774" s="5"/>
      <c r="H774" s="5"/>
    </row>
    <row r="775" spans="7:8">
      <c r="G775" s="5"/>
      <c r="H775" s="5"/>
    </row>
    <row r="776" spans="7:8">
      <c r="G776" s="5"/>
      <c r="H776" s="5"/>
    </row>
    <row r="777" spans="7:8">
      <c r="G777" s="5"/>
      <c r="H777" s="5"/>
    </row>
    <row r="778" spans="7:8">
      <c r="G778" s="5"/>
      <c r="H778" s="5"/>
    </row>
    <row r="779" spans="7:8">
      <c r="G779" s="5"/>
      <c r="H779" s="5"/>
    </row>
    <row r="780" spans="7:8">
      <c r="G780" s="5"/>
      <c r="H780" s="5"/>
    </row>
    <row r="781" spans="7:8">
      <c r="G781" s="5"/>
      <c r="H781" s="5"/>
    </row>
    <row r="782" spans="7:8">
      <c r="G782" s="5"/>
      <c r="H782" s="5"/>
    </row>
    <row r="783" spans="7:8">
      <c r="G783" s="5"/>
      <c r="H783" s="5"/>
    </row>
    <row r="784" spans="7:8">
      <c r="G784" s="5"/>
      <c r="H784" s="5"/>
    </row>
    <row r="785" spans="7:8">
      <c r="G785" s="5"/>
      <c r="H785" s="5"/>
    </row>
    <row r="786" spans="7:8">
      <c r="G786" s="5"/>
      <c r="H786" s="5"/>
    </row>
    <row r="787" spans="7:8">
      <c r="G787" s="5"/>
      <c r="H787" s="5"/>
    </row>
    <row r="788" spans="7:8">
      <c r="G788" s="5"/>
      <c r="H788" s="5"/>
    </row>
    <row r="789" spans="7:8">
      <c r="G789" s="5"/>
      <c r="H789" s="5"/>
    </row>
    <row r="790" spans="7:8">
      <c r="G790" s="5"/>
      <c r="H790" s="5"/>
    </row>
    <row r="791" spans="7:8">
      <c r="G791" s="5"/>
      <c r="H791" s="5"/>
    </row>
    <row r="792" spans="7:8">
      <c r="G792" s="5"/>
      <c r="H792" s="5"/>
    </row>
    <row r="793" spans="7:8">
      <c r="G793" s="5"/>
      <c r="H793" s="5"/>
    </row>
    <row r="794" spans="7:8">
      <c r="G794" s="5"/>
      <c r="H794" s="5"/>
    </row>
    <row r="795" spans="7:8">
      <c r="G795" s="5"/>
      <c r="H795" s="5"/>
    </row>
    <row r="796" spans="7:8">
      <c r="G796" s="5"/>
      <c r="H796" s="5"/>
    </row>
    <row r="797" spans="7:8">
      <c r="G797" s="5"/>
      <c r="H797" s="5"/>
    </row>
    <row r="798" spans="7:8">
      <c r="G798" s="5"/>
      <c r="H798" s="5"/>
    </row>
    <row r="799" spans="7:8">
      <c r="G799" s="5"/>
      <c r="H799" s="5"/>
    </row>
    <row r="800" spans="7:8">
      <c r="G800" s="5"/>
      <c r="H800" s="5"/>
    </row>
    <row r="801" spans="7:8">
      <c r="G801" s="5"/>
      <c r="H801" s="5"/>
    </row>
    <row r="802" spans="7:8">
      <c r="G802" s="5"/>
      <c r="H802" s="5"/>
    </row>
    <row r="803" spans="7:8">
      <c r="G803" s="5"/>
      <c r="H803" s="5"/>
    </row>
    <row r="804" spans="7:8">
      <c r="G804" s="5"/>
      <c r="H804" s="5"/>
    </row>
    <row r="805" spans="7:8">
      <c r="G805" s="5"/>
      <c r="H805" s="5"/>
    </row>
    <row r="806" spans="7:8">
      <c r="G806" s="5"/>
      <c r="H806" s="5"/>
    </row>
    <row r="807" spans="7:8">
      <c r="G807" s="5"/>
      <c r="H807" s="5"/>
    </row>
    <row r="808" spans="7:8">
      <c r="G808" s="5"/>
      <c r="H808" s="5"/>
    </row>
    <row r="809" spans="7:8">
      <c r="G809" s="5"/>
      <c r="H809" s="5"/>
    </row>
    <row r="810" spans="7:8">
      <c r="G810" s="5"/>
      <c r="H810" s="5"/>
    </row>
    <row r="811" spans="7:8">
      <c r="G811" s="5"/>
      <c r="H811" s="5"/>
    </row>
    <row r="812" spans="7:8">
      <c r="G812" s="5"/>
      <c r="H812" s="5"/>
    </row>
    <row r="813" spans="7:8">
      <c r="G813" s="5"/>
      <c r="H813" s="5"/>
    </row>
    <row r="814" spans="7:8">
      <c r="G814" s="5"/>
      <c r="H814" s="5"/>
    </row>
    <row r="815" spans="7:8">
      <c r="G815" s="5"/>
      <c r="H815" s="5"/>
    </row>
    <row r="816" spans="7:8">
      <c r="G816" s="5"/>
      <c r="H816" s="5"/>
    </row>
    <row r="817" spans="7:8">
      <c r="G817" s="5"/>
      <c r="H817" s="5"/>
    </row>
    <row r="818" spans="7:8">
      <c r="G818" s="5"/>
      <c r="H818" s="5"/>
    </row>
    <row r="819" spans="7:8">
      <c r="G819" s="5"/>
      <c r="H819" s="5"/>
    </row>
    <row r="820" spans="7:8">
      <c r="G820" s="5"/>
      <c r="H820" s="5"/>
    </row>
    <row r="821" spans="7:8">
      <c r="G821" s="5"/>
      <c r="H821" s="5"/>
    </row>
    <row r="822" spans="7:8">
      <c r="G822" s="5"/>
      <c r="H822" s="5"/>
    </row>
    <row r="823" spans="7:8">
      <c r="G823" s="5"/>
      <c r="H823" s="5"/>
    </row>
    <row r="824" spans="7:8">
      <c r="G824" s="5"/>
      <c r="H824" s="5"/>
    </row>
    <row r="825" spans="7:8">
      <c r="G825" s="5"/>
      <c r="H825" s="5"/>
    </row>
    <row r="826" spans="7:8">
      <c r="G826" s="5"/>
      <c r="H826" s="5"/>
    </row>
    <row r="827" spans="7:8">
      <c r="G827" s="5"/>
      <c r="H827" s="5"/>
    </row>
    <row r="828" spans="7:8">
      <c r="G828" s="5"/>
      <c r="H828" s="5"/>
    </row>
    <row r="829" spans="7:8">
      <c r="G829" s="5"/>
      <c r="H829" s="5"/>
    </row>
    <row r="830" spans="7:8">
      <c r="G830" s="5"/>
      <c r="H830" s="5"/>
    </row>
    <row r="831" spans="7:8">
      <c r="G831" s="5"/>
      <c r="H831" s="5"/>
    </row>
    <row r="832" spans="7:8">
      <c r="G832" s="5"/>
      <c r="H832" s="5"/>
    </row>
    <row r="833" spans="7:8">
      <c r="G833" s="5"/>
      <c r="H833" s="5"/>
    </row>
    <row r="834" spans="7:8">
      <c r="G834" s="5"/>
      <c r="H834" s="5"/>
    </row>
    <row r="835" spans="7:8">
      <c r="G835" s="5"/>
      <c r="H835" s="5"/>
    </row>
    <row r="836" spans="7:8">
      <c r="G836" s="5"/>
      <c r="H836" s="5"/>
    </row>
    <row r="837" spans="7:8">
      <c r="G837" s="5"/>
      <c r="H837" s="5"/>
    </row>
    <row r="838" spans="7:8">
      <c r="G838" s="5"/>
      <c r="H838" s="5"/>
    </row>
    <row r="839" spans="7:8">
      <c r="G839" s="5"/>
      <c r="H839" s="5"/>
    </row>
    <row r="840" spans="7:8">
      <c r="G840" s="5"/>
      <c r="H840" s="5"/>
    </row>
    <row r="841" spans="7:8">
      <c r="G841" s="5"/>
      <c r="H841" s="5"/>
    </row>
    <row r="842" spans="7:8">
      <c r="G842" s="5"/>
      <c r="H842" s="5"/>
    </row>
    <row r="843" spans="7:8">
      <c r="G843" s="5"/>
      <c r="H843" s="5"/>
    </row>
    <row r="844" spans="7:8">
      <c r="G844" s="5"/>
      <c r="H844" s="5"/>
    </row>
    <row r="845" spans="7:8">
      <c r="G845" s="5"/>
      <c r="H845" s="5"/>
    </row>
    <row r="846" spans="7:8">
      <c r="G846" s="5"/>
      <c r="H846" s="5"/>
    </row>
    <row r="847" spans="7:8">
      <c r="G847" s="5"/>
      <c r="H847" s="5"/>
    </row>
    <row r="848" spans="7:8">
      <c r="G848" s="5"/>
      <c r="H848" s="5"/>
    </row>
    <row r="849" spans="7:8">
      <c r="G849" s="5"/>
      <c r="H849" s="5"/>
    </row>
    <row r="850" spans="7:8">
      <c r="G850" s="5"/>
      <c r="H850" s="5"/>
    </row>
    <row r="851" spans="7:8">
      <c r="G851" s="5"/>
      <c r="H851" s="5"/>
    </row>
    <row r="852" spans="7:8">
      <c r="G852" s="5"/>
      <c r="H852" s="5"/>
    </row>
    <row r="853" spans="7:8">
      <c r="G853" s="5"/>
      <c r="H853" s="5"/>
    </row>
    <row r="854" spans="7:8">
      <c r="G854" s="5"/>
      <c r="H854" s="5"/>
    </row>
    <row r="855" spans="7:8">
      <c r="G855" s="5"/>
      <c r="H855" s="5"/>
    </row>
    <row r="856" spans="7:8">
      <c r="G856" s="5"/>
      <c r="H856" s="5"/>
    </row>
    <row r="857" spans="7:8">
      <c r="G857" s="5"/>
      <c r="H857" s="5"/>
    </row>
    <row r="858" spans="7:8">
      <c r="G858" s="5"/>
      <c r="H858" s="5"/>
    </row>
    <row r="859" spans="7:8">
      <c r="G859" s="5"/>
      <c r="H859" s="5"/>
    </row>
    <row r="860" spans="7:8">
      <c r="G860" s="5"/>
      <c r="H860" s="5"/>
    </row>
    <row r="861" spans="7:8">
      <c r="G861" s="5"/>
      <c r="H861" s="5"/>
    </row>
    <row r="862" spans="7:8">
      <c r="G862" s="5"/>
      <c r="H862" s="5"/>
    </row>
    <row r="863" spans="7:8">
      <c r="G863" s="5"/>
      <c r="H863" s="5"/>
    </row>
    <row r="864" spans="7:8">
      <c r="G864" s="5"/>
      <c r="H864" s="5"/>
    </row>
    <row r="865" spans="7:8">
      <c r="G865" s="5"/>
      <c r="H865" s="5"/>
    </row>
    <row r="866" spans="7:8">
      <c r="G866" s="5"/>
      <c r="H866" s="5"/>
    </row>
    <row r="867" spans="7:8">
      <c r="G867" s="5"/>
      <c r="H867" s="5"/>
    </row>
    <row r="868" spans="7:8">
      <c r="G868" s="5"/>
      <c r="H868" s="5"/>
    </row>
    <row r="869" spans="7:8">
      <c r="G869" s="5"/>
      <c r="H869" s="5"/>
    </row>
    <row r="870" spans="7:8">
      <c r="G870" s="5"/>
      <c r="H870" s="5"/>
    </row>
    <row r="871" spans="7:8">
      <c r="G871" s="5"/>
      <c r="H871" s="5"/>
    </row>
    <row r="872" spans="7:8">
      <c r="G872" s="5"/>
      <c r="H872" s="5"/>
    </row>
    <row r="873" spans="7:8">
      <c r="G873" s="5"/>
      <c r="H873" s="5"/>
    </row>
    <row r="874" spans="7:8">
      <c r="G874" s="5"/>
      <c r="H874" s="5"/>
    </row>
    <row r="875" spans="7:8">
      <c r="G875" s="5"/>
      <c r="H875" s="5"/>
    </row>
    <row r="876" spans="7:8">
      <c r="G876" s="5"/>
      <c r="H876" s="5"/>
    </row>
    <row r="877" spans="7:8">
      <c r="G877" s="5"/>
      <c r="H877" s="5"/>
    </row>
    <row r="878" spans="7:8">
      <c r="G878" s="5"/>
      <c r="H878" s="5"/>
    </row>
    <row r="879" spans="7:8">
      <c r="G879" s="5"/>
      <c r="H879" s="5"/>
    </row>
    <row r="880" spans="7:8">
      <c r="G880" s="5"/>
      <c r="H880" s="5"/>
    </row>
    <row r="881" spans="7:8">
      <c r="G881" s="5"/>
      <c r="H881" s="5"/>
    </row>
    <row r="882" spans="7:8">
      <c r="G882" s="5"/>
      <c r="H882" s="5"/>
    </row>
    <row r="883" spans="7:8">
      <c r="G883" s="5"/>
      <c r="H883" s="5"/>
    </row>
    <row r="884" spans="7:8">
      <c r="G884" s="5"/>
      <c r="H884" s="5"/>
    </row>
    <row r="885" spans="7:8">
      <c r="G885" s="5"/>
      <c r="H885" s="5"/>
    </row>
    <row r="886" spans="7:8">
      <c r="G886" s="5"/>
      <c r="H886" s="5"/>
    </row>
    <row r="887" spans="7:8">
      <c r="G887" s="5"/>
      <c r="H887" s="5"/>
    </row>
    <row r="888" spans="7:8">
      <c r="G888" s="5"/>
      <c r="H888" s="5"/>
    </row>
    <row r="889" spans="7:8">
      <c r="G889" s="5"/>
      <c r="H889" s="5"/>
    </row>
    <row r="890" spans="7:8">
      <c r="G890" s="5"/>
      <c r="H890" s="5"/>
    </row>
    <row r="891" spans="7:8">
      <c r="G891" s="5"/>
      <c r="H891" s="5"/>
    </row>
    <row r="892" spans="7:8">
      <c r="G892" s="5"/>
      <c r="H892" s="5"/>
    </row>
    <row r="893" spans="7:8">
      <c r="G893" s="5"/>
      <c r="H893" s="5"/>
    </row>
    <row r="894" spans="7:8">
      <c r="G894" s="5"/>
      <c r="H894" s="5"/>
    </row>
    <row r="895" spans="7:8">
      <c r="G895" s="5"/>
      <c r="H895" s="5"/>
    </row>
    <row r="896" spans="7:8">
      <c r="G896" s="5"/>
      <c r="H896" s="5"/>
    </row>
    <row r="897" spans="7:8">
      <c r="G897" s="5"/>
      <c r="H897" s="5"/>
    </row>
    <row r="898" spans="7:8">
      <c r="G898" s="5"/>
      <c r="H898" s="5"/>
    </row>
    <row r="899" spans="7:8">
      <c r="G899" s="5"/>
      <c r="H899" s="5"/>
    </row>
    <row r="900" spans="7:8">
      <c r="G900" s="5"/>
      <c r="H900" s="5"/>
    </row>
    <row r="901" spans="7:8">
      <c r="G901" s="5"/>
      <c r="H901" s="5"/>
    </row>
    <row r="902" spans="7:8">
      <c r="G902" s="5"/>
      <c r="H902" s="5"/>
    </row>
    <row r="903" spans="7:8">
      <c r="G903" s="5"/>
      <c r="H903" s="5"/>
    </row>
    <row r="904" spans="7:8">
      <c r="G904" s="5"/>
      <c r="H904" s="5"/>
    </row>
    <row r="905" spans="7:8">
      <c r="G905" s="5"/>
      <c r="H905" s="5"/>
    </row>
    <row r="906" spans="7:8">
      <c r="G906" s="5"/>
      <c r="H906" s="5"/>
    </row>
    <row r="907" spans="7:8">
      <c r="G907" s="5"/>
      <c r="H907" s="5"/>
    </row>
    <row r="908" spans="7:8">
      <c r="G908" s="5"/>
      <c r="H908" s="5"/>
    </row>
    <row r="909" spans="7:8">
      <c r="G909" s="5"/>
      <c r="H909" s="5"/>
    </row>
    <row r="910" spans="7:8">
      <c r="G910" s="5"/>
      <c r="H910" s="5"/>
    </row>
    <row r="911" spans="7:8">
      <c r="G911" s="5"/>
      <c r="H911" s="5"/>
    </row>
    <row r="912" spans="7:8">
      <c r="G912" s="5"/>
      <c r="H912" s="5"/>
    </row>
    <row r="913" spans="7:8">
      <c r="G913" s="5"/>
      <c r="H913" s="5"/>
    </row>
    <row r="914" spans="7:8">
      <c r="G914" s="5"/>
      <c r="H914" s="5"/>
    </row>
    <row r="915" spans="7:8">
      <c r="G915" s="5"/>
      <c r="H915" s="5"/>
    </row>
    <row r="916" spans="7:8">
      <c r="G916" s="5"/>
      <c r="H916" s="5"/>
    </row>
    <row r="917" spans="7:8">
      <c r="G917" s="5"/>
      <c r="H917" s="5"/>
    </row>
    <row r="918" spans="7:8">
      <c r="G918" s="5"/>
      <c r="H918" s="5"/>
    </row>
    <row r="919" spans="7:8">
      <c r="G919" s="5"/>
      <c r="H919" s="5"/>
    </row>
    <row r="920" spans="7:8">
      <c r="G920" s="5"/>
      <c r="H920" s="5"/>
    </row>
    <row r="921" spans="7:8">
      <c r="G921" s="5"/>
      <c r="H921" s="5"/>
    </row>
    <row r="922" spans="7:8">
      <c r="G922" s="5"/>
      <c r="H922" s="5"/>
    </row>
    <row r="923" spans="7:8">
      <c r="G923" s="5"/>
      <c r="H923" s="5"/>
    </row>
    <row r="924" spans="7:8">
      <c r="G924" s="5"/>
      <c r="H924" s="5"/>
    </row>
    <row r="925" spans="7:8">
      <c r="G925" s="5"/>
      <c r="H925" s="5"/>
    </row>
    <row r="926" spans="7:8">
      <c r="G926" s="5"/>
      <c r="H926" s="5"/>
    </row>
    <row r="927" spans="7:8">
      <c r="G927" s="5"/>
      <c r="H927" s="5"/>
    </row>
    <row r="928" spans="7:8">
      <c r="G928" s="5"/>
      <c r="H928" s="5"/>
    </row>
    <row r="929" spans="7:8">
      <c r="G929" s="5"/>
      <c r="H929" s="5"/>
    </row>
    <row r="930" spans="7:8">
      <c r="G930" s="5"/>
      <c r="H930" s="5"/>
    </row>
    <row r="931" spans="7:8">
      <c r="G931" s="5"/>
      <c r="H931" s="5"/>
    </row>
    <row r="932" spans="7:8">
      <c r="G932" s="5"/>
      <c r="H932" s="5"/>
    </row>
    <row r="933" spans="7:8">
      <c r="G933" s="5"/>
      <c r="H933" s="5"/>
    </row>
    <row r="934" spans="7:8">
      <c r="G934" s="5"/>
      <c r="H934" s="5"/>
    </row>
    <row r="935" spans="7:8">
      <c r="G935" s="5"/>
      <c r="H935" s="5"/>
    </row>
    <row r="936" spans="7:8">
      <c r="G936" s="5"/>
      <c r="H936" s="5"/>
    </row>
    <row r="937" spans="7:8">
      <c r="G937" s="5"/>
      <c r="H937" s="5"/>
    </row>
    <row r="938" spans="7:8">
      <c r="G938" s="5"/>
      <c r="H938" s="5"/>
    </row>
    <row r="939" spans="7:8">
      <c r="G939" s="5"/>
      <c r="H939" s="5"/>
    </row>
    <row r="940" spans="7:8">
      <c r="G940" s="5"/>
      <c r="H940" s="5"/>
    </row>
    <row r="941" spans="7:8">
      <c r="G941" s="5"/>
      <c r="H941" s="5"/>
    </row>
    <row r="942" spans="7:8">
      <c r="G942" s="5"/>
      <c r="H942" s="5"/>
    </row>
    <row r="943" spans="7:8">
      <c r="G943" s="5"/>
      <c r="H943" s="5"/>
    </row>
    <row r="944" spans="7:8">
      <c r="G944" s="5"/>
      <c r="H944" s="5"/>
    </row>
    <row r="945" spans="7:8">
      <c r="G945" s="5"/>
      <c r="H945" s="5"/>
    </row>
    <row r="946" spans="7:8">
      <c r="G946" s="5"/>
      <c r="H946" s="5"/>
    </row>
    <row r="947" spans="7:8">
      <c r="G947" s="5"/>
      <c r="H947" s="5"/>
    </row>
    <row r="948" spans="7:8">
      <c r="G948" s="5"/>
      <c r="H948" s="5"/>
    </row>
    <row r="949" spans="7:8">
      <c r="G949" s="5"/>
      <c r="H949" s="5"/>
    </row>
    <row r="950" spans="7:8">
      <c r="G950" s="5"/>
      <c r="H950" s="5"/>
    </row>
    <row r="951" spans="7:8">
      <c r="G951" s="5"/>
      <c r="H951" s="5"/>
    </row>
    <row r="952" spans="7:8">
      <c r="G952" s="5"/>
      <c r="H952" s="5"/>
    </row>
    <row r="953" spans="7:8">
      <c r="G953" s="5"/>
      <c r="H953" s="5"/>
    </row>
    <row r="954" spans="7:8">
      <c r="G954" s="5"/>
      <c r="H954" s="5"/>
    </row>
    <row r="955" spans="7:8">
      <c r="G955" s="5"/>
      <c r="H955" s="5"/>
    </row>
    <row r="956" spans="7:8">
      <c r="G956" s="5"/>
      <c r="H956" s="5"/>
    </row>
    <row r="957" spans="7:8">
      <c r="G957" s="5"/>
      <c r="H957" s="5"/>
    </row>
    <row r="958" spans="7:8">
      <c r="G958" s="5"/>
      <c r="H958" s="5"/>
    </row>
    <row r="959" spans="7:8">
      <c r="G959" s="5"/>
      <c r="H959" s="5"/>
    </row>
    <row r="960" spans="7:8">
      <c r="G960" s="5"/>
      <c r="H960" s="5"/>
    </row>
    <row r="961" spans="7:8">
      <c r="G961" s="5"/>
      <c r="H961" s="5"/>
    </row>
    <row r="962" spans="7:8">
      <c r="G962" s="5"/>
      <c r="H962" s="5"/>
    </row>
    <row r="963" spans="7:8">
      <c r="G963" s="5"/>
      <c r="H963" s="5"/>
    </row>
    <row r="964" spans="7:8">
      <c r="G964" s="5"/>
      <c r="H964" s="5"/>
    </row>
    <row r="965" spans="7:8">
      <c r="G965" s="5"/>
      <c r="H965" s="5"/>
    </row>
    <row r="966" spans="7:8">
      <c r="G966" s="5"/>
      <c r="H966" s="5"/>
    </row>
    <row r="967" spans="7:8">
      <c r="G967" s="5"/>
      <c r="H967" s="5"/>
    </row>
    <row r="968" spans="7:8">
      <c r="G968" s="5"/>
      <c r="H968" s="5"/>
    </row>
    <row r="969" spans="7:8">
      <c r="G969" s="5"/>
      <c r="H969" s="5"/>
    </row>
    <row r="970" spans="7:8">
      <c r="G970" s="5"/>
      <c r="H970" s="5"/>
    </row>
    <row r="971" spans="7:8">
      <c r="G971" s="5"/>
      <c r="H971" s="5"/>
    </row>
    <row r="972" spans="7:8">
      <c r="G972" s="5"/>
      <c r="H972" s="5"/>
    </row>
    <row r="973" spans="7:8">
      <c r="G973" s="5"/>
      <c r="H973" s="5"/>
    </row>
    <row r="974" spans="7:8">
      <c r="G974" s="5"/>
      <c r="H974" s="5"/>
    </row>
    <row r="975" spans="7:8">
      <c r="G975" s="5"/>
      <c r="H975" s="5"/>
    </row>
    <row r="976" spans="7:8">
      <c r="G976" s="5"/>
      <c r="H976" s="5"/>
    </row>
    <row r="977" spans="7:8">
      <c r="G977" s="5"/>
      <c r="H977" s="5"/>
    </row>
    <row r="978" spans="7:8">
      <c r="G978" s="5"/>
      <c r="H978" s="5"/>
    </row>
    <row r="979" spans="7:8">
      <c r="G979" s="5"/>
      <c r="H979" s="5"/>
    </row>
    <row r="980" spans="7:8">
      <c r="G980" s="5"/>
      <c r="H980" s="5"/>
    </row>
    <row r="981" spans="7:8">
      <c r="G981" s="5"/>
      <c r="H981" s="5"/>
    </row>
    <row r="982" spans="7:8">
      <c r="G982" s="5"/>
      <c r="H982" s="5"/>
    </row>
    <row r="983" spans="7:8">
      <c r="G983" s="5"/>
      <c r="H983" s="5"/>
    </row>
  </sheetData>
  <sortState xmlns:xlrd2="http://schemas.microsoft.com/office/spreadsheetml/2017/richdata2" ref="J4:J20">
    <sortCondition ref="J3"/>
  </sortState>
  <phoneticPr fontId="1"/>
  <pageMargins left="0.7" right="0.7" top="0.75" bottom="0.75" header="0.3" footer="0.3"/>
  <pageSetup paperSize="9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D67F-E4FD-44F0-AEA4-5B1273D717BC}">
  <sheetPr codeName="Sheet7">
    <tabColor theme="4" tint="0.59999389629810485"/>
    <pageSetUpPr fitToPage="1"/>
  </sheetPr>
  <dimension ref="A1:N418"/>
  <sheetViews>
    <sheetView tabSelected="1" zoomScale="80" zoomScaleNormal="80" workbookViewId="0">
      <pane xSplit="4" ySplit="5" topLeftCell="E27" activePane="bottomRight" state="frozen"/>
      <selection activeCell="C12" sqref="C12"/>
      <selection pane="topRight" activeCell="C12" sqref="C12"/>
      <selection pane="bottomLeft" activeCell="C12" sqref="C12"/>
      <selection pane="bottomRight" activeCell="M6" sqref="M6"/>
    </sheetView>
  </sheetViews>
  <sheetFormatPr defaultRowHeight="18"/>
  <cols>
    <col min="1" max="1" width="20.3984375" bestFit="1" customWidth="1"/>
    <col min="3" max="4" width="23.19921875" style="16" bestFit="1" customWidth="1"/>
    <col min="5" max="5" width="20.5" bestFit="1" customWidth="1"/>
    <col min="6" max="6" width="27.8984375" bestFit="1" customWidth="1"/>
    <col min="7" max="7" width="21.5" bestFit="1" customWidth="1"/>
    <col min="8" max="8" width="13.3984375" bestFit="1" customWidth="1"/>
    <col min="9" max="9" width="57.69921875" hidden="1" customWidth="1"/>
    <col min="10" max="10" width="3.8984375" hidden="1" customWidth="1"/>
    <col min="11" max="11" width="38.3984375" bestFit="1" customWidth="1"/>
    <col min="12" max="12" width="10.59765625" bestFit="1" customWidth="1"/>
    <col min="13" max="13" width="23.3984375" customWidth="1"/>
    <col min="14" max="14" width="38" bestFit="1" customWidth="1"/>
    <col min="16" max="16" width="10.59765625" bestFit="1" customWidth="1"/>
  </cols>
  <sheetData>
    <row r="1" spans="1:14">
      <c r="A1" t="s">
        <v>148</v>
      </c>
      <c r="C1" s="48">
        <f>[2]WOL!D1</f>
        <v>44476.006944444445</v>
      </c>
      <c r="D1" s="16" t="s">
        <v>287</v>
      </c>
      <c r="E1" s="49">
        <f>C1-12*60*60/3600/24</f>
        <v>44475.506944444445</v>
      </c>
      <c r="L1" s="17" t="s">
        <v>149</v>
      </c>
    </row>
    <row r="2" spans="1:14">
      <c r="A2" t="s">
        <v>264</v>
      </c>
      <c r="C2" s="50">
        <f>[2]WOL!D2</f>
        <v>44477.979166666664</v>
      </c>
      <c r="D2" s="16" t="s">
        <v>288</v>
      </c>
      <c r="E2" s="49">
        <f>C2+(240+120+300)/3600/24</f>
        <v>44477.986805555556</v>
      </c>
      <c r="F2" t="s">
        <v>289</v>
      </c>
      <c r="G2" s="51">
        <f>C2-100/3600/24</f>
        <v>44477.978009259255</v>
      </c>
      <c r="L2" s="17"/>
    </row>
    <row r="3" spans="1:14">
      <c r="C3" s="52"/>
      <c r="L3" s="17"/>
    </row>
    <row r="4" spans="1:14">
      <c r="A4" s="64" t="s">
        <v>150</v>
      </c>
      <c r="B4" s="64"/>
      <c r="C4" s="64" t="s">
        <v>151</v>
      </c>
      <c r="D4" s="64"/>
      <c r="L4" s="17" t="e">
        <f>+SUM(L6:L51)</f>
        <v>#N/A</v>
      </c>
    </row>
    <row r="5" spans="1:14">
      <c r="A5" s="18" t="s">
        <v>152</v>
      </c>
      <c r="B5" s="18" t="s">
        <v>153</v>
      </c>
      <c r="C5" s="18" t="s">
        <v>152</v>
      </c>
      <c r="D5" s="18" t="s">
        <v>153</v>
      </c>
      <c r="E5" s="18" t="s">
        <v>154</v>
      </c>
      <c r="F5" s="18" t="s">
        <v>155</v>
      </c>
      <c r="G5" s="18" t="s">
        <v>156</v>
      </c>
      <c r="H5" s="18" t="s">
        <v>37</v>
      </c>
      <c r="I5" s="18"/>
      <c r="L5" s="17" t="s">
        <v>157</v>
      </c>
      <c r="M5" s="44" t="s">
        <v>290</v>
      </c>
      <c r="N5" t="s">
        <v>157</v>
      </c>
    </row>
    <row r="6" spans="1:14">
      <c r="C6" s="19">
        <v>44476.006944444445</v>
      </c>
      <c r="D6" s="20">
        <f>C6+H6/3600/24</f>
        <v>44476.013622685183</v>
      </c>
      <c r="E6" s="2"/>
      <c r="F6" s="2" t="s">
        <v>262</v>
      </c>
      <c r="G6" s="30" t="s">
        <v>115</v>
      </c>
      <c r="H6" s="2">
        <f>VLOOKUP(G6,List!B:C,2,0)</f>
        <v>577</v>
      </c>
      <c r="I6" s="2"/>
      <c r="K6" s="2" t="str">
        <f>VLOOKUP(G6,List!B:E,4,0)</f>
        <v>dcsm-EF_BUS_MONI_ON</v>
      </c>
      <c r="L6" s="2">
        <f>VLOOKUP(G6,[1]List!B:G,6,0)</f>
        <v>20</v>
      </c>
      <c r="M6" s="20">
        <f t="shared" ref="M6:M51" si="0">C6-317/3600/24</f>
        <v>44476.003275462965</v>
      </c>
      <c r="N6" t="str">
        <f t="shared" ref="N6:N13" si="1">+"0000    CALL "&amp;K6&amp;" -Run"</f>
        <v>0000    CALL dcsm-EF_BUS_MONI_ON -Run</v>
      </c>
    </row>
    <row r="7" spans="1:14">
      <c r="C7" s="19">
        <f>D6</f>
        <v>44476.013622685183</v>
      </c>
      <c r="D7" s="20">
        <f>C7+H7/3600/24</f>
        <v>44476.019513888888</v>
      </c>
      <c r="E7" s="2"/>
      <c r="F7" s="2" t="s">
        <v>31</v>
      </c>
      <c r="G7" t="s">
        <v>116</v>
      </c>
      <c r="H7" s="2">
        <f>VLOOKUP(G7,List!B:C,2,0)</f>
        <v>509</v>
      </c>
      <c r="I7" s="2"/>
      <c r="K7" s="2" t="str">
        <f>VLOOKUP(G7,List!B:E,4,0)</f>
        <v>dcsm-EF_MDP_ON</v>
      </c>
      <c r="L7" s="2">
        <f>VLOOKUP(G7,[1]List!B:G,6,0)</f>
        <v>11</v>
      </c>
      <c r="M7" s="20">
        <f t="shared" si="0"/>
        <v>44476.009953703702</v>
      </c>
      <c r="N7" t="str">
        <f t="shared" si="1"/>
        <v>0000    CALL dcsm-EF_MDP_ON -Run</v>
      </c>
    </row>
    <row r="8" spans="1:14">
      <c r="C8" s="19">
        <f t="shared" ref="C8:C13" si="2">D7</f>
        <v>44476.019513888888</v>
      </c>
      <c r="D8" s="20">
        <f t="shared" ref="D8:D16" si="3">C8+H8/3600/24</f>
        <v>44476.02</v>
      </c>
      <c r="E8" s="2"/>
      <c r="F8" s="2"/>
      <c r="G8" s="2" t="s">
        <v>40</v>
      </c>
      <c r="H8" s="2">
        <f>VLOOKUP(G8,List!B:C,2,0)</f>
        <v>42</v>
      </c>
      <c r="I8" s="2"/>
      <c r="K8" s="2" t="str">
        <f>VLOOKUP(G8,List!B:E,4,0)</f>
        <v>dcsm-EF_MDP_CRUISE_SET</v>
      </c>
      <c r="L8" s="2">
        <f>VLOOKUP(G8,[1]List!B:G,6,0)</f>
        <v>2</v>
      </c>
      <c r="M8" s="20">
        <f t="shared" si="0"/>
        <v>44476.015844907408</v>
      </c>
      <c r="N8" t="str">
        <f t="shared" si="1"/>
        <v>0000    CALL dcsm-EF_MDP_CRUISE_SET -Run</v>
      </c>
    </row>
    <row r="9" spans="1:14">
      <c r="C9" s="19">
        <f t="shared" si="2"/>
        <v>44476.02</v>
      </c>
      <c r="D9" s="20">
        <f t="shared" si="3"/>
        <v>44476.020486111105</v>
      </c>
      <c r="E9" s="2"/>
      <c r="F9" s="21" t="s">
        <v>35</v>
      </c>
      <c r="G9" s="21" t="s">
        <v>36</v>
      </c>
      <c r="H9" s="2">
        <f>VLOOKUP(G9,List!B:C,2,0)</f>
        <v>42</v>
      </c>
      <c r="I9" s="2"/>
      <c r="K9" s="2" t="str">
        <f>VLOOKUP(G9,List!B:E,4,0)</f>
        <v>dcsm-EF_BUS_TLM_MODE_10</v>
      </c>
      <c r="L9" s="2">
        <f>VLOOKUP(G9,[1]List!B:G,6,0)</f>
        <v>2</v>
      </c>
      <c r="M9" s="20">
        <f t="shared" si="0"/>
        <v>44476.016331018516</v>
      </c>
      <c r="N9" t="str">
        <f t="shared" si="1"/>
        <v>0000    CALL dcsm-EF_BUS_TLM_MODE_10 -Run</v>
      </c>
    </row>
    <row r="10" spans="1:14">
      <c r="C10" s="19">
        <f t="shared" si="2"/>
        <v>44476.020486111105</v>
      </c>
      <c r="D10" s="20">
        <f t="shared" si="3"/>
        <v>44476.023865740732</v>
      </c>
      <c r="E10" s="2"/>
      <c r="F10" s="68" t="s">
        <v>8</v>
      </c>
      <c r="G10" s="2" t="s">
        <v>93</v>
      </c>
      <c r="H10" s="2">
        <f>VLOOKUP(G10,List!B:C,2,0)</f>
        <v>292</v>
      </c>
      <c r="I10" s="2"/>
      <c r="K10" s="2" t="str">
        <f>VLOOKUP(G10,List!B:E,4,0)</f>
        <v>dcsm-EF_MEA1_ON_SW</v>
      </c>
      <c r="L10" s="2">
        <f>VLOOKUP(G10,[1]List!B:G,6,0)</f>
        <v>12</v>
      </c>
      <c r="M10" s="20">
        <f t="shared" si="0"/>
        <v>44476.016817129625</v>
      </c>
      <c r="N10" t="str">
        <f t="shared" si="1"/>
        <v>0000    CALL dcsm-EF_MEA1_ON_SW -Run</v>
      </c>
    </row>
    <row r="11" spans="1:14">
      <c r="C11" s="19">
        <f t="shared" si="2"/>
        <v>44476.023865740732</v>
      </c>
      <c r="D11" s="20">
        <f t="shared" si="3"/>
        <v>44476.038101851846</v>
      </c>
      <c r="E11" s="2"/>
      <c r="F11" s="66"/>
      <c r="G11" s="54" t="s">
        <v>4</v>
      </c>
      <c r="H11" s="2">
        <f>VLOOKUP(G11,List!B:C,2,0)</f>
        <v>1230</v>
      </c>
      <c r="I11" s="2"/>
      <c r="K11" s="2" t="str">
        <f>VLOOKUP(G11,List!B:E,4,0)</f>
        <v>dcsm-EF_HEP_ON_START_for_TL</v>
      </c>
      <c r="L11" s="2">
        <f>VLOOKUP(G11,[1]List!B:G,6,0)</f>
        <v>34</v>
      </c>
      <c r="M11" s="20">
        <f t="shared" si="0"/>
        <v>44476.020196759251</v>
      </c>
      <c r="N11" t="str">
        <f t="shared" si="1"/>
        <v>0000    CALL dcsm-EF_HEP_ON_START_for_TL -Run</v>
      </c>
    </row>
    <row r="12" spans="1:14">
      <c r="C12" s="19">
        <f t="shared" si="2"/>
        <v>44476.038101851846</v>
      </c>
      <c r="D12" s="20">
        <f t="shared" si="3"/>
        <v>44476.03902777777</v>
      </c>
      <c r="E12" s="2"/>
      <c r="F12" s="66"/>
      <c r="G12" s="2" t="s">
        <v>39</v>
      </c>
      <c r="H12" s="2">
        <f>VLOOKUP(G12,List!B:C,2,0)</f>
        <v>80</v>
      </c>
      <c r="I12" s="2"/>
      <c r="K12" s="2" t="str">
        <f>VLOOKUP(G12,List!B:E,4,0)</f>
        <v>dcsm-EF_PME_ON</v>
      </c>
      <c r="L12" s="2">
        <f>VLOOKUP(G12,[1]List!B:G,6,0)</f>
        <v>2</v>
      </c>
      <c r="M12" s="20">
        <f t="shared" si="0"/>
        <v>44476.034432870365</v>
      </c>
      <c r="N12" t="str">
        <f t="shared" si="1"/>
        <v>0000    CALL dcsm-EF_PME_ON -Run</v>
      </c>
    </row>
    <row r="13" spans="1:14">
      <c r="A13" s="53"/>
      <c r="B13" s="55"/>
      <c r="C13" s="19">
        <f t="shared" si="2"/>
        <v>44476.03902777777</v>
      </c>
      <c r="D13" s="20">
        <f t="shared" si="3"/>
        <v>44476.039189814808</v>
      </c>
      <c r="E13" s="2"/>
      <c r="F13" s="67"/>
      <c r="G13" s="53" t="s">
        <v>6</v>
      </c>
      <c r="H13" s="2">
        <f>VLOOKUP(G13,List!B:C,2,0)</f>
        <v>14</v>
      </c>
      <c r="I13" s="2"/>
      <c r="K13" s="2" t="str">
        <f>VLOOKUP(G13,List!B:E,4,0)</f>
        <v>dcsm-EF_MGF_ON</v>
      </c>
      <c r="L13" s="2">
        <f>VLOOKUP(G13,[1]List!B:G,6,0)</f>
        <v>3</v>
      </c>
      <c r="M13" s="20">
        <f t="shared" si="0"/>
        <v>44476.035358796289</v>
      </c>
      <c r="N13" t="str">
        <f t="shared" si="1"/>
        <v>0000    CALL dcsm-EF_MGF_ON -Run</v>
      </c>
    </row>
    <row r="14" spans="1:14">
      <c r="C14" s="19">
        <f>D13</f>
        <v>44476.039189814808</v>
      </c>
      <c r="D14" s="20">
        <f t="shared" si="3"/>
        <v>44476.058888888881</v>
      </c>
      <c r="E14" s="30"/>
      <c r="F14" s="66" t="s">
        <v>9</v>
      </c>
      <c r="G14" s="2" t="s">
        <v>90</v>
      </c>
      <c r="H14" s="2">
        <f>VLOOKUP(G14,List!B:C,2,0)</f>
        <v>1702</v>
      </c>
      <c r="I14" s="31"/>
      <c r="K14" s="2" t="str">
        <f>VLOOKUP(G14,List!B:E,4,0)</f>
        <v>dcsm-EF_MEA1_HV_ON</v>
      </c>
      <c r="L14" s="2">
        <f>VLOOKUP(G14,[1]List!B:G,6,0)</f>
        <v>27</v>
      </c>
      <c r="M14" s="20">
        <f t="shared" si="0"/>
        <v>44476.035520833328</v>
      </c>
      <c r="N14" t="str">
        <f>+"0000    CALL "&amp;K14&amp;" -Run"</f>
        <v>0000    CALL dcsm-EF_MEA1_HV_ON -Run</v>
      </c>
    </row>
    <row r="15" spans="1:14">
      <c r="C15" s="19">
        <f t="shared" ref="C15:C17" si="4">D14</f>
        <v>44476.058888888881</v>
      </c>
      <c r="D15" s="19">
        <f t="shared" si="3"/>
        <v>44476.062013888884</v>
      </c>
      <c r="E15" s="2"/>
      <c r="F15" s="67"/>
      <c r="G15" s="32" t="s">
        <v>12</v>
      </c>
      <c r="H15" s="2">
        <f>VLOOKUP(G15,List!B:C,2,0)</f>
        <v>270</v>
      </c>
      <c r="I15" s="21"/>
      <c r="K15" s="2" t="str">
        <f>VLOOKUP(G15,List!B:E,4,0)</f>
        <v>dcsm-EF_HEPE_HV_ON_OBS_START</v>
      </c>
      <c r="L15" s="2">
        <f>VLOOKUP(G15,[1]List!B:G,6,0)</f>
        <v>6</v>
      </c>
      <c r="M15" s="20">
        <f t="shared" si="0"/>
        <v>44476.055219907401</v>
      </c>
      <c r="N15" t="str">
        <f t="shared" ref="N15:N16" si="5">+"0000    CALL "&amp;K15&amp;" -Run"</f>
        <v>0000    CALL dcsm-EF_HEPE_HV_ON_OBS_START -Run</v>
      </c>
    </row>
    <row r="16" spans="1:14">
      <c r="C16" s="19">
        <f t="shared" si="4"/>
        <v>44476.062013888884</v>
      </c>
      <c r="D16" s="19">
        <f t="shared" si="3"/>
        <v>44476.062499999993</v>
      </c>
      <c r="E16" s="2"/>
      <c r="F16" s="21" t="s">
        <v>33</v>
      </c>
      <c r="G16" s="21" t="s">
        <v>34</v>
      </c>
      <c r="H16" s="2">
        <f>VLOOKUP(G16,List!B:C,2,0)</f>
        <v>42</v>
      </c>
      <c r="I16" s="21" t="s">
        <v>291</v>
      </c>
      <c r="K16" s="2" t="str">
        <f>VLOOKUP(G16,List!B:E,4,0)</f>
        <v>dcsm-EF_BUS_TLM_MODE_5</v>
      </c>
      <c r="L16" s="2">
        <f>VLOOKUP(G16,[1]List!B:G,6,0)</f>
        <v>2</v>
      </c>
      <c r="M16" s="20">
        <f t="shared" si="0"/>
        <v>44476.058344907404</v>
      </c>
      <c r="N16" t="str">
        <f t="shared" si="5"/>
        <v>0000    CALL dcsm-EF_BUS_TLM_MODE_5 -Run</v>
      </c>
    </row>
    <row r="17" spans="1:14">
      <c r="C17" s="33">
        <f t="shared" si="4"/>
        <v>44476.062499999993</v>
      </c>
      <c r="D17" s="33">
        <f>C18</f>
        <v>44476.266041666677</v>
      </c>
      <c r="E17" s="34" t="s">
        <v>263</v>
      </c>
      <c r="F17" s="35"/>
      <c r="G17" s="35"/>
      <c r="H17" s="36">
        <f>(D17-C17)*3600*24</f>
        <v>17586.000001500361</v>
      </c>
      <c r="I17" s="35">
        <f>H17/3600</f>
        <v>4.8850000004167669</v>
      </c>
      <c r="K17" s="2" t="e">
        <f>VLOOKUP(G17,List!B:E,4,0)</f>
        <v>#N/A</v>
      </c>
      <c r="L17" s="2">
        <v>0</v>
      </c>
      <c r="M17" s="20">
        <f t="shared" si="0"/>
        <v>44476.058831018512</v>
      </c>
      <c r="N17" t="str">
        <f>"0000    WAIT_SEC  "&amp;TEXT(H17,"#0")</f>
        <v>0000    WAIT_SEC  17586</v>
      </c>
    </row>
    <row r="18" spans="1:14">
      <c r="C18" s="19">
        <f>D18-H18/3600/24</f>
        <v>44476.266041666677</v>
      </c>
      <c r="D18" s="19">
        <f>C19</f>
        <v>44476.266527777785</v>
      </c>
      <c r="E18" s="2"/>
      <c r="F18" s="21" t="s">
        <v>35</v>
      </c>
      <c r="G18" s="21" t="s">
        <v>36</v>
      </c>
      <c r="H18" s="2">
        <f>VLOOKUP(G18,List!B:C,2,0)</f>
        <v>42</v>
      </c>
      <c r="I18" s="21" t="s">
        <v>292</v>
      </c>
      <c r="K18" s="2" t="str">
        <f>VLOOKUP(G18,List!B:E,4,0)</f>
        <v>dcsm-EF_BUS_TLM_MODE_10</v>
      </c>
      <c r="L18" s="2">
        <f>VLOOKUP(G18,[1]List!B:G,6,0)</f>
        <v>2</v>
      </c>
      <c r="M18" s="20">
        <f t="shared" si="0"/>
        <v>44476.262372685196</v>
      </c>
      <c r="N18" t="str">
        <f t="shared" ref="N18:N20" si="6">+"0000    CALL "&amp;K18&amp;" -Run"</f>
        <v>0000    CALL dcsm-EF_BUS_TLM_MODE_10 -Run</v>
      </c>
    </row>
    <row r="19" spans="1:14">
      <c r="C19" s="19">
        <f>D19-H19/3600/24</f>
        <v>44476.266527777785</v>
      </c>
      <c r="D19" s="19">
        <f>C20</f>
        <v>44476.268726851857</v>
      </c>
      <c r="E19" s="2"/>
      <c r="F19" s="65" t="s">
        <v>14</v>
      </c>
      <c r="G19" s="21" t="s">
        <v>15</v>
      </c>
      <c r="H19" s="2">
        <f>VLOOKUP(G19,List!B:C,2,0)</f>
        <v>190</v>
      </c>
      <c r="I19" s="21"/>
      <c r="K19" s="2" t="str">
        <f>VLOOKUP(G19,List!B:E,4,0)</f>
        <v>dcsm-EF_HEPE_HV_OFF_OBS_OFF</v>
      </c>
      <c r="L19" s="2">
        <f>VLOOKUP(G19,[1]List!B:G,6,0)</f>
        <v>5</v>
      </c>
      <c r="M19" s="20">
        <f t="shared" si="0"/>
        <v>44476.262858796304</v>
      </c>
      <c r="N19" t="str">
        <f t="shared" si="6"/>
        <v>0000    CALL dcsm-EF_HEPE_HV_OFF_OBS_OFF -Run</v>
      </c>
    </row>
    <row r="20" spans="1:14" ht="18.600000000000001" thickBot="1">
      <c r="C20" s="19">
        <f>D20-H20/3600/24</f>
        <v>44476.268726851857</v>
      </c>
      <c r="D20" s="19">
        <f>C21</f>
        <v>44476.270833333336</v>
      </c>
      <c r="E20" s="2"/>
      <c r="F20" s="65"/>
      <c r="G20" s="9" t="s">
        <v>98</v>
      </c>
      <c r="H20" s="2">
        <f>VLOOKUP(G20,List!B:C,2,0)</f>
        <v>182</v>
      </c>
      <c r="I20" s="21"/>
      <c r="K20" s="2" t="str">
        <f>VLOOKUP(G20,List!B:E,4,0)</f>
        <v>dcsm-EF_MEA1_HV_OFF</v>
      </c>
      <c r="L20" s="2">
        <f>VLOOKUP(G20,[1]List!B:G,6,0)</f>
        <v>10</v>
      </c>
      <c r="M20" s="20">
        <f t="shared" si="0"/>
        <v>44476.265057870376</v>
      </c>
      <c r="N20" t="str">
        <f t="shared" si="6"/>
        <v>0000    CALL dcsm-EF_MEA1_HV_OFF -Run</v>
      </c>
    </row>
    <row r="21" spans="1:14" ht="18.600000000000001" thickBot="1">
      <c r="A21" s="22"/>
      <c r="B21" s="23"/>
      <c r="C21" s="24">
        <v>44476.270833333336</v>
      </c>
      <c r="D21" s="24">
        <f>C21+H21/3600/24</f>
        <v>44476.284722222226</v>
      </c>
      <c r="E21" s="25" t="s">
        <v>103</v>
      </c>
      <c r="F21" s="26"/>
      <c r="G21" s="27">
        <f>(C22-D20)*24*3600</f>
        <v>1800.0000002095476</v>
      </c>
      <c r="H21" s="28">
        <v>1200</v>
      </c>
      <c r="I21" s="29"/>
      <c r="K21" s="2" t="e">
        <f>VLOOKUP(G21,List!B:E,4,0)</f>
        <v>#N/A</v>
      </c>
      <c r="L21" s="2">
        <v>0</v>
      </c>
      <c r="M21" s="20">
        <f t="shared" si="0"/>
        <v>44476.267164351855</v>
      </c>
      <c r="N21" t="str">
        <f>"0000    WAIT_SEC  "&amp;TEXT(G21,"#0")</f>
        <v>0000    WAIT_SEC  1800</v>
      </c>
    </row>
    <row r="22" spans="1:14">
      <c r="C22" s="19">
        <f>D21+10/60/24</f>
        <v>44476.291666666672</v>
      </c>
      <c r="D22" s="20">
        <f t="shared" ref="D22:D24" si="7">C22+H22/3600/24</f>
        <v>44476.311365740745</v>
      </c>
      <c r="E22" s="30"/>
      <c r="F22" s="66" t="s">
        <v>9</v>
      </c>
      <c r="G22" s="2" t="s">
        <v>90</v>
      </c>
      <c r="H22" s="2">
        <f>VLOOKUP(G22,List!B:C,2,0)</f>
        <v>1702</v>
      </c>
      <c r="I22" s="31"/>
      <c r="K22" s="2" t="str">
        <f>VLOOKUP(G22,List!B:E,4,0)</f>
        <v>dcsm-EF_MEA1_HV_ON</v>
      </c>
      <c r="L22" s="2">
        <f>VLOOKUP(G22,[1]List!B:G,6,0)</f>
        <v>27</v>
      </c>
      <c r="M22" s="20">
        <f t="shared" si="0"/>
        <v>44476.287997685191</v>
      </c>
      <c r="N22" t="str">
        <f>+"0000    CALL "&amp;K22&amp;" -Run"</f>
        <v>0000    CALL dcsm-EF_MEA1_HV_ON -Run</v>
      </c>
    </row>
    <row r="23" spans="1:14">
      <c r="C23" s="19">
        <f t="shared" ref="C23:C25" si="8">D22</f>
        <v>44476.311365740745</v>
      </c>
      <c r="D23" s="19">
        <f t="shared" si="7"/>
        <v>44476.314490740748</v>
      </c>
      <c r="E23" s="2"/>
      <c r="F23" s="67"/>
      <c r="G23" s="32" t="s">
        <v>12</v>
      </c>
      <c r="H23" s="2">
        <f>VLOOKUP(G23,List!B:C,2,0)</f>
        <v>270</v>
      </c>
      <c r="I23" s="21"/>
      <c r="K23" s="2" t="str">
        <f>VLOOKUP(G23,List!B:E,4,0)</f>
        <v>dcsm-EF_HEPE_HV_ON_OBS_START</v>
      </c>
      <c r="L23" s="2">
        <f>VLOOKUP(G23,[1]List!B:G,6,0)</f>
        <v>6</v>
      </c>
      <c r="M23" s="20">
        <f t="shared" si="0"/>
        <v>44476.307696759264</v>
      </c>
      <c r="N23" t="str">
        <f t="shared" ref="N23:N24" si="9">+"0000    CALL "&amp;K23&amp;" -Run"</f>
        <v>0000    CALL dcsm-EF_HEPE_HV_ON_OBS_START -Run</v>
      </c>
    </row>
    <row r="24" spans="1:14">
      <c r="C24" s="19">
        <f t="shared" si="8"/>
        <v>44476.314490740748</v>
      </c>
      <c r="D24" s="19">
        <f t="shared" si="7"/>
        <v>44476.314976851856</v>
      </c>
      <c r="E24" s="2"/>
      <c r="F24" s="21" t="s">
        <v>33</v>
      </c>
      <c r="G24" s="21" t="s">
        <v>34</v>
      </c>
      <c r="H24" s="2">
        <f>VLOOKUP(G24,List!B:C,2,0)</f>
        <v>42</v>
      </c>
      <c r="I24" s="21" t="s">
        <v>291</v>
      </c>
      <c r="K24" s="2" t="str">
        <f>VLOOKUP(G24,List!B:E,4,0)</f>
        <v>dcsm-EF_BUS_TLM_MODE_5</v>
      </c>
      <c r="L24" s="2">
        <f>VLOOKUP(G24,[1]List!B:G,6,0)</f>
        <v>2</v>
      </c>
      <c r="M24" s="20">
        <f t="shared" si="0"/>
        <v>44476.310821759267</v>
      </c>
      <c r="N24" t="str">
        <f t="shared" si="9"/>
        <v>0000    CALL dcsm-EF_BUS_TLM_MODE_5 -Run</v>
      </c>
    </row>
    <row r="25" spans="1:14">
      <c r="C25" s="33">
        <f t="shared" si="8"/>
        <v>44476.314976851856</v>
      </c>
      <c r="D25" s="33">
        <f>C26</f>
        <v>44477.180509259269</v>
      </c>
      <c r="E25" s="34" t="s">
        <v>299</v>
      </c>
      <c r="F25" s="35"/>
      <c r="G25" s="35"/>
      <c r="H25" s="36">
        <f>(D25-C25)*3600*24</f>
        <v>74782.000000518747</v>
      </c>
      <c r="I25" s="35">
        <f>H25/3600</f>
        <v>20.772777777921874</v>
      </c>
      <c r="K25" s="2" t="e">
        <f>VLOOKUP(G25,List!B:E,4,0)</f>
        <v>#N/A</v>
      </c>
      <c r="L25" s="2">
        <v>0</v>
      </c>
      <c r="M25" s="20">
        <f t="shared" si="0"/>
        <v>44476.311307870375</v>
      </c>
      <c r="N25" t="str">
        <f>"0000    WAIT_SEC  "&amp;TEXT(H25,"#0")</f>
        <v>0000    WAIT_SEC  74782</v>
      </c>
    </row>
    <row r="26" spans="1:14">
      <c r="C26" s="19">
        <f>D26-H26/3600/24</f>
        <v>44477.180509259269</v>
      </c>
      <c r="D26" s="19">
        <f>C27</f>
        <v>44477.180995370378</v>
      </c>
      <c r="E26" s="2"/>
      <c r="F26" s="21" t="s">
        <v>35</v>
      </c>
      <c r="G26" s="21" t="s">
        <v>36</v>
      </c>
      <c r="H26" s="2">
        <f>VLOOKUP(G26,List!B:C,2,0)</f>
        <v>42</v>
      </c>
      <c r="I26" s="21" t="s">
        <v>292</v>
      </c>
      <c r="K26" s="2" t="str">
        <f>VLOOKUP(G26,List!B:E,4,0)</f>
        <v>dcsm-EF_BUS_TLM_MODE_10</v>
      </c>
      <c r="L26" s="2">
        <f>VLOOKUP(G26,[1]List!B:G,6,0)</f>
        <v>2</v>
      </c>
      <c r="M26" s="20">
        <f t="shared" si="0"/>
        <v>44477.176840277789</v>
      </c>
      <c r="N26" t="str">
        <f t="shared" ref="N26:N28" si="10">+"0000    CALL "&amp;K26&amp;" -Run"</f>
        <v>0000    CALL dcsm-EF_BUS_TLM_MODE_10 -Run</v>
      </c>
    </row>
    <row r="27" spans="1:14">
      <c r="C27" s="19">
        <f>D27-H27/3600/24</f>
        <v>44477.180995370378</v>
      </c>
      <c r="D27" s="19">
        <f>C28</f>
        <v>44477.183194444449</v>
      </c>
      <c r="E27" s="2"/>
      <c r="F27" s="65" t="s">
        <v>14</v>
      </c>
      <c r="G27" s="21" t="s">
        <v>15</v>
      </c>
      <c r="H27" s="2">
        <f>VLOOKUP(G27,List!B:C,2,0)</f>
        <v>190</v>
      </c>
      <c r="I27" s="21"/>
      <c r="K27" s="2" t="str">
        <f>VLOOKUP(G27,List!B:E,4,0)</f>
        <v>dcsm-EF_HEPE_HV_OFF_OBS_OFF</v>
      </c>
      <c r="L27" s="2">
        <f>VLOOKUP(G27,[1]List!B:G,6,0)</f>
        <v>5</v>
      </c>
      <c r="M27" s="20">
        <f t="shared" si="0"/>
        <v>44477.177326388897</v>
      </c>
      <c r="N27" t="str">
        <f t="shared" si="10"/>
        <v>0000    CALL dcsm-EF_HEPE_HV_OFF_OBS_OFF -Run</v>
      </c>
    </row>
    <row r="28" spans="1:14" ht="18.600000000000001" thickBot="1">
      <c r="C28" s="19">
        <f>D28-H28/3600/24</f>
        <v>44477.183194444449</v>
      </c>
      <c r="D28" s="19">
        <f>C29</f>
        <v>44477.185300925928</v>
      </c>
      <c r="E28" s="2"/>
      <c r="F28" s="65"/>
      <c r="G28" s="9" t="s">
        <v>98</v>
      </c>
      <c r="H28" s="2">
        <f>VLOOKUP(G28,List!B:C,2,0)</f>
        <v>182</v>
      </c>
      <c r="I28" s="21"/>
      <c r="K28" s="2" t="str">
        <f>VLOOKUP(G28,List!B:E,4,0)</f>
        <v>dcsm-EF_MEA1_HV_OFF</v>
      </c>
      <c r="L28" s="2">
        <f>VLOOKUP(G28,[1]List!B:G,6,0)</f>
        <v>10</v>
      </c>
      <c r="M28" s="20">
        <f t="shared" si="0"/>
        <v>44477.179525462969</v>
      </c>
      <c r="N28" t="str">
        <f t="shared" si="10"/>
        <v>0000    CALL dcsm-EF_MEA1_HV_OFF -Run</v>
      </c>
    </row>
    <row r="29" spans="1:14" ht="18.600000000000001" thickBot="1">
      <c r="A29" s="22"/>
      <c r="B29" s="23"/>
      <c r="C29" s="24">
        <v>44477.185300925928</v>
      </c>
      <c r="D29" s="24">
        <f>C29+H29/3600/24</f>
        <v>44477.199189814819</v>
      </c>
      <c r="E29" s="25" t="s">
        <v>104</v>
      </c>
      <c r="F29" s="26"/>
      <c r="G29" s="27">
        <f>(C30-D28)*24*3600</f>
        <v>1800.0000002095476</v>
      </c>
      <c r="H29" s="28">
        <v>1200</v>
      </c>
      <c r="I29" s="29"/>
      <c r="K29" s="2" t="e">
        <f>VLOOKUP(G29,List!B:E,4,0)</f>
        <v>#N/A</v>
      </c>
      <c r="L29" s="2">
        <v>0</v>
      </c>
      <c r="M29" s="20">
        <f t="shared" si="0"/>
        <v>44477.181631944448</v>
      </c>
      <c r="N29" t="str">
        <f>"0000    WAIT_SEC  "&amp;TEXT(G29,"#0")</f>
        <v>0000    WAIT_SEC  1800</v>
      </c>
    </row>
    <row r="30" spans="1:14">
      <c r="C30" s="19">
        <f>D29+10/60/24</f>
        <v>44477.206134259264</v>
      </c>
      <c r="D30" s="20">
        <f t="shared" ref="D30:D32" si="11">C30+H30/3600/24</f>
        <v>44477.225833333338</v>
      </c>
      <c r="E30" s="30"/>
      <c r="F30" s="66" t="s">
        <v>9</v>
      </c>
      <c r="G30" s="2" t="s">
        <v>90</v>
      </c>
      <c r="H30" s="2">
        <f>VLOOKUP(G30,List!B:C,2,0)</f>
        <v>1702</v>
      </c>
      <c r="I30" s="31"/>
      <c r="K30" s="2" t="str">
        <f>VLOOKUP(G30,List!B:E,4,0)</f>
        <v>dcsm-EF_MEA1_HV_ON</v>
      </c>
      <c r="L30" s="2">
        <f>VLOOKUP(G30,[1]List!B:G,6,0)</f>
        <v>27</v>
      </c>
      <c r="M30" s="20">
        <f t="shared" si="0"/>
        <v>44477.202465277784</v>
      </c>
      <c r="N30" t="str">
        <f>+"0000    CALL "&amp;K30&amp;" -Run"</f>
        <v>0000    CALL dcsm-EF_MEA1_HV_ON -Run</v>
      </c>
    </row>
    <row r="31" spans="1:14">
      <c r="C31" s="19">
        <f t="shared" ref="C31:C33" si="12">D30</f>
        <v>44477.225833333338</v>
      </c>
      <c r="D31" s="19">
        <f t="shared" si="11"/>
        <v>44477.22895833334</v>
      </c>
      <c r="E31" s="2"/>
      <c r="F31" s="67"/>
      <c r="G31" s="32" t="s">
        <v>12</v>
      </c>
      <c r="H31" s="2">
        <f>VLOOKUP(G31,List!B:C,2,0)</f>
        <v>270</v>
      </c>
      <c r="I31" s="21"/>
      <c r="K31" s="2" t="str">
        <f>VLOOKUP(G31,List!B:E,4,0)</f>
        <v>dcsm-EF_HEPE_HV_ON_OBS_START</v>
      </c>
      <c r="L31" s="2">
        <f>VLOOKUP(G31,[1]List!B:G,6,0)</f>
        <v>6</v>
      </c>
      <c r="M31" s="20">
        <f t="shared" si="0"/>
        <v>44477.222164351857</v>
      </c>
      <c r="N31" t="str">
        <f t="shared" ref="N31:N32" si="13">+"0000    CALL "&amp;K31&amp;" -Run"</f>
        <v>0000    CALL dcsm-EF_HEPE_HV_ON_OBS_START -Run</v>
      </c>
    </row>
    <row r="32" spans="1:14">
      <c r="C32" s="19">
        <f t="shared" si="12"/>
        <v>44477.22895833334</v>
      </c>
      <c r="D32" s="19">
        <f t="shared" si="11"/>
        <v>44477.229444444449</v>
      </c>
      <c r="E32" s="2"/>
      <c r="F32" s="21" t="s">
        <v>33</v>
      </c>
      <c r="G32" s="21" t="s">
        <v>34</v>
      </c>
      <c r="H32" s="2">
        <f>VLOOKUP(G32,List!B:C,2,0)</f>
        <v>42</v>
      </c>
      <c r="I32" s="21" t="s">
        <v>291</v>
      </c>
      <c r="K32" s="2" t="str">
        <f>VLOOKUP(G32,List!B:E,4,0)</f>
        <v>dcsm-EF_BUS_TLM_MODE_5</v>
      </c>
      <c r="L32" s="2">
        <f>VLOOKUP(G32,[1]List!B:G,6,0)</f>
        <v>2</v>
      </c>
      <c r="M32" s="20">
        <f t="shared" si="0"/>
        <v>44477.22528935186</v>
      </c>
      <c r="N32" t="str">
        <f t="shared" si="13"/>
        <v>0000    CALL dcsm-EF_BUS_TLM_MODE_5 -Run</v>
      </c>
    </row>
    <row r="33" spans="1:14">
      <c r="C33" s="33">
        <f t="shared" si="12"/>
        <v>44477.229444444449</v>
      </c>
      <c r="D33" s="33">
        <f>C34</f>
        <v>44477.69398148149</v>
      </c>
      <c r="E33" s="34" t="s">
        <v>300</v>
      </c>
      <c r="F33" s="35"/>
      <c r="G33" s="35"/>
      <c r="H33" s="36">
        <f>(D33-C33)*3600*24</f>
        <v>40136.000000406057</v>
      </c>
      <c r="I33" s="35">
        <f>H33/3600</f>
        <v>11.148888889001682</v>
      </c>
      <c r="K33" s="2" t="e">
        <f>VLOOKUP(G33,List!B:E,4,0)</f>
        <v>#N/A</v>
      </c>
      <c r="L33" s="2">
        <v>0</v>
      </c>
      <c r="M33" s="20">
        <f t="shared" si="0"/>
        <v>44477.225775462968</v>
      </c>
      <c r="N33" t="str">
        <f>"0000    WAIT_SEC  "&amp;TEXT(H33,"#0")</f>
        <v>0000    WAIT_SEC  40136</v>
      </c>
    </row>
    <row r="34" spans="1:14">
      <c r="C34" s="19">
        <f>D34-H34/3600/24</f>
        <v>44477.69398148149</v>
      </c>
      <c r="D34" s="19">
        <f>C35</f>
        <v>44477.694467592599</v>
      </c>
      <c r="E34" s="2"/>
      <c r="F34" s="21" t="s">
        <v>35</v>
      </c>
      <c r="G34" s="21" t="s">
        <v>36</v>
      </c>
      <c r="H34" s="2">
        <f>VLOOKUP(G34,List!B:C,2,0)</f>
        <v>42</v>
      </c>
      <c r="I34" s="21" t="s">
        <v>292</v>
      </c>
      <c r="K34" s="2" t="str">
        <f>VLOOKUP(G34,List!B:E,4,0)</f>
        <v>dcsm-EF_BUS_TLM_MODE_10</v>
      </c>
      <c r="L34" s="2">
        <f>VLOOKUP(G34,[1]List!B:G,6,0)</f>
        <v>2</v>
      </c>
      <c r="M34" s="20">
        <f t="shared" si="0"/>
        <v>44477.69031250001</v>
      </c>
      <c r="N34" t="str">
        <f t="shared" ref="N34:N36" si="14">+"0000    CALL "&amp;K34&amp;" -Run"</f>
        <v>0000    CALL dcsm-EF_BUS_TLM_MODE_10 -Run</v>
      </c>
    </row>
    <row r="35" spans="1:14">
      <c r="C35" s="19">
        <f>D35-H35/3600/24</f>
        <v>44477.694467592599</v>
      </c>
      <c r="D35" s="19">
        <f>C36</f>
        <v>44477.69666666667</v>
      </c>
      <c r="E35" s="2"/>
      <c r="F35" s="65" t="s">
        <v>14</v>
      </c>
      <c r="G35" s="21" t="s">
        <v>15</v>
      </c>
      <c r="H35" s="2">
        <f>VLOOKUP(G35,List!B:C,2,0)</f>
        <v>190</v>
      </c>
      <c r="I35" s="21"/>
      <c r="K35" s="2" t="str">
        <f>VLOOKUP(G35,List!B:E,4,0)</f>
        <v>dcsm-EF_HEPE_HV_OFF_OBS_OFF</v>
      </c>
      <c r="L35" s="2">
        <f>VLOOKUP(G35,[1]List!B:G,6,0)</f>
        <v>5</v>
      </c>
      <c r="M35" s="20">
        <f t="shared" si="0"/>
        <v>44477.690798611118</v>
      </c>
      <c r="N35" t="str">
        <f t="shared" si="14"/>
        <v>0000    CALL dcsm-EF_HEPE_HV_OFF_OBS_OFF -Run</v>
      </c>
    </row>
    <row r="36" spans="1:14" ht="18.600000000000001" thickBot="1">
      <c r="C36" s="19">
        <f>D36-H36/3600/24</f>
        <v>44477.69666666667</v>
      </c>
      <c r="D36" s="19">
        <f>C37</f>
        <v>44477.698773148149</v>
      </c>
      <c r="E36" s="2"/>
      <c r="F36" s="65"/>
      <c r="G36" s="9" t="s">
        <v>98</v>
      </c>
      <c r="H36" s="2">
        <f>VLOOKUP(G36,List!B:C,2,0)</f>
        <v>182</v>
      </c>
      <c r="I36" s="21"/>
      <c r="K36" s="2" t="str">
        <f>VLOOKUP(G36,List!B:E,4,0)</f>
        <v>dcsm-EF_MEA1_HV_OFF</v>
      </c>
      <c r="L36" s="2">
        <f>VLOOKUP(G36,[1]List!B:G,6,0)</f>
        <v>10</v>
      </c>
      <c r="M36" s="20">
        <f t="shared" si="0"/>
        <v>44477.69299768519</v>
      </c>
      <c r="N36" t="str">
        <f t="shared" si="14"/>
        <v>0000    CALL dcsm-EF_MEA1_HV_OFF -Run</v>
      </c>
    </row>
    <row r="37" spans="1:14" ht="18.600000000000001" thickBot="1">
      <c r="A37" s="22"/>
      <c r="B37" s="23"/>
      <c r="C37" s="24">
        <v>44477.698773148149</v>
      </c>
      <c r="D37" s="24">
        <f>C37+H37/3600/24</f>
        <v>44477.71266203704</v>
      </c>
      <c r="E37" s="25" t="s">
        <v>105</v>
      </c>
      <c r="F37" s="26"/>
      <c r="G37" s="27">
        <f>(C38-D36)*24*3600</f>
        <v>1800.0000002095476</v>
      </c>
      <c r="H37" s="28">
        <v>1200</v>
      </c>
      <c r="I37" s="29"/>
      <c r="K37" s="2" t="e">
        <f>VLOOKUP(G37,List!B:E,4,0)</f>
        <v>#N/A</v>
      </c>
      <c r="L37" s="2">
        <v>0</v>
      </c>
      <c r="M37" s="20">
        <f t="shared" si="0"/>
        <v>44477.695104166669</v>
      </c>
      <c r="N37" t="str">
        <f>"0000    WAIT_SEC  "&amp;TEXT(G37,"#0")</f>
        <v>0000    WAIT_SEC  1800</v>
      </c>
    </row>
    <row r="38" spans="1:14">
      <c r="C38" s="19">
        <f>D37+10/60/24</f>
        <v>44477.719606481485</v>
      </c>
      <c r="D38" s="20">
        <f t="shared" ref="D38:D40" si="15">C38+H38/3600/24</f>
        <v>44477.739305555559</v>
      </c>
      <c r="E38" s="30"/>
      <c r="F38" s="66" t="s">
        <v>9</v>
      </c>
      <c r="G38" s="2" t="s">
        <v>90</v>
      </c>
      <c r="H38" s="2">
        <f>VLOOKUP(G38,List!B:C,2,0)</f>
        <v>1702</v>
      </c>
      <c r="I38" s="31"/>
      <c r="K38" s="2" t="str">
        <f>VLOOKUP(G38,List!B:E,4,0)</f>
        <v>dcsm-EF_MEA1_HV_ON</v>
      </c>
      <c r="L38" s="2">
        <f>VLOOKUP(G38,[1]List!B:G,6,0)</f>
        <v>27</v>
      </c>
      <c r="M38" s="20">
        <f t="shared" si="0"/>
        <v>44477.715937500005</v>
      </c>
      <c r="N38" t="str">
        <f>+"0000    CALL "&amp;K38&amp;" -Run"</f>
        <v>0000    CALL dcsm-EF_MEA1_HV_ON -Run</v>
      </c>
    </row>
    <row r="39" spans="1:14">
      <c r="C39" s="19">
        <f t="shared" ref="C39:C41" si="16">D38</f>
        <v>44477.739305555559</v>
      </c>
      <c r="D39" s="19">
        <f t="shared" si="15"/>
        <v>44477.742430555561</v>
      </c>
      <c r="E39" s="2"/>
      <c r="F39" s="67"/>
      <c r="G39" s="32" t="s">
        <v>12</v>
      </c>
      <c r="H39" s="2">
        <f>VLOOKUP(G39,List!B:C,2,0)</f>
        <v>270</v>
      </c>
      <c r="I39" s="21"/>
      <c r="K39" s="2" t="str">
        <f>VLOOKUP(G39,List!B:E,4,0)</f>
        <v>dcsm-EF_HEPE_HV_ON_OBS_START</v>
      </c>
      <c r="L39" s="2">
        <f>VLOOKUP(G39,[1]List!B:G,6,0)</f>
        <v>6</v>
      </c>
      <c r="M39" s="20">
        <f t="shared" si="0"/>
        <v>44477.735636574078</v>
      </c>
      <c r="N39" t="str">
        <f t="shared" ref="N39:N40" si="17">+"0000    CALL "&amp;K39&amp;" -Run"</f>
        <v>0000    CALL dcsm-EF_HEPE_HV_ON_OBS_START -Run</v>
      </c>
    </row>
    <row r="40" spans="1:14">
      <c r="C40" s="19">
        <f t="shared" si="16"/>
        <v>44477.742430555561</v>
      </c>
      <c r="D40" s="19">
        <f t="shared" si="15"/>
        <v>44477.74291666667</v>
      </c>
      <c r="E40" s="2"/>
      <c r="F40" s="21" t="s">
        <v>33</v>
      </c>
      <c r="G40" s="21" t="s">
        <v>34</v>
      </c>
      <c r="H40" s="2">
        <f>VLOOKUP(G40,List!B:C,2,0)</f>
        <v>42</v>
      </c>
      <c r="I40" s="21" t="s">
        <v>291</v>
      </c>
      <c r="K40" s="2" t="str">
        <f>VLOOKUP(G40,List!B:E,4,0)</f>
        <v>dcsm-EF_BUS_TLM_MODE_5</v>
      </c>
      <c r="L40" s="2">
        <f>VLOOKUP(G40,[1]List!B:G,6,0)</f>
        <v>2</v>
      </c>
      <c r="M40" s="20">
        <f t="shared" si="0"/>
        <v>44477.738761574081</v>
      </c>
      <c r="N40" t="str">
        <f t="shared" si="17"/>
        <v>0000    CALL dcsm-EF_BUS_TLM_MODE_5 -Run</v>
      </c>
    </row>
    <row r="41" spans="1:14">
      <c r="C41" s="33">
        <f t="shared" si="16"/>
        <v>44477.74291666667</v>
      </c>
      <c r="D41" s="33">
        <f>C42</f>
        <v>44477.967175925929</v>
      </c>
      <c r="E41" s="34" t="s">
        <v>301</v>
      </c>
      <c r="F41" s="35"/>
      <c r="G41" s="35"/>
      <c r="H41" s="36">
        <f>(D41-C41)*3600*24</f>
        <v>19376.000000000931</v>
      </c>
      <c r="I41" s="35">
        <f>H41/3600</f>
        <v>5.3822222222224809</v>
      </c>
      <c r="K41" s="2" t="e">
        <f>VLOOKUP(G41,List!B:E,4,0)</f>
        <v>#N/A</v>
      </c>
      <c r="L41" s="2">
        <v>0</v>
      </c>
      <c r="M41" s="20">
        <f t="shared" si="0"/>
        <v>44477.739247685189</v>
      </c>
      <c r="N41" t="str">
        <f>"0000    WAIT_SEC  "&amp;TEXT(H41,"#0")</f>
        <v>0000    WAIT_SEC  19376</v>
      </c>
    </row>
    <row r="42" spans="1:14">
      <c r="C42" s="19">
        <f>D42-H42/3600/24</f>
        <v>44477.967175925929</v>
      </c>
      <c r="D42" s="19">
        <f>C43</f>
        <v>44477.967662037037</v>
      </c>
      <c r="E42" s="2"/>
      <c r="F42" s="21" t="s">
        <v>35</v>
      </c>
      <c r="G42" s="21" t="s">
        <v>36</v>
      </c>
      <c r="H42" s="2">
        <f>VLOOKUP(G42,List!B:C,2,0)</f>
        <v>42</v>
      </c>
      <c r="I42" s="21" t="s">
        <v>292</v>
      </c>
      <c r="K42" s="2" t="str">
        <f>VLOOKUP(G42,List!B:E,4,0)</f>
        <v>dcsm-EF_BUS_TLM_MODE_10</v>
      </c>
      <c r="L42" s="2">
        <f>VLOOKUP(G42,[1]List!B:G,6,0)</f>
        <v>2</v>
      </c>
      <c r="M42" s="20">
        <f t="shared" si="0"/>
        <v>44477.963506944448</v>
      </c>
      <c r="N42" t="str">
        <f t="shared" ref="N42:N44" si="18">+"0000    CALL "&amp;K42&amp;" -Run"</f>
        <v>0000    CALL dcsm-EF_BUS_TLM_MODE_10 -Run</v>
      </c>
    </row>
    <row r="43" spans="1:14">
      <c r="C43" s="19">
        <f>D43-H43/3600/24</f>
        <v>44477.967662037037</v>
      </c>
      <c r="D43" s="19">
        <f>C44</f>
        <v>44477.969861111109</v>
      </c>
      <c r="E43" s="2"/>
      <c r="F43" s="65" t="s">
        <v>14</v>
      </c>
      <c r="G43" s="21" t="s">
        <v>15</v>
      </c>
      <c r="H43" s="2">
        <f>VLOOKUP(G43,List!B:C,2,0)</f>
        <v>190</v>
      </c>
      <c r="I43" s="21"/>
      <c r="K43" s="2" t="str">
        <f>VLOOKUP(G43,List!B:E,4,0)</f>
        <v>dcsm-EF_HEPE_HV_OFF_OBS_OFF</v>
      </c>
      <c r="L43" s="2">
        <f>VLOOKUP(G43,[1]List!B:G,6,0)</f>
        <v>5</v>
      </c>
      <c r="M43" s="20">
        <f t="shared" si="0"/>
        <v>44477.963993055557</v>
      </c>
      <c r="N43" t="str">
        <f t="shared" si="18"/>
        <v>0000    CALL dcsm-EF_HEPE_HV_OFF_OBS_OFF -Run</v>
      </c>
    </row>
    <row r="44" spans="1:14">
      <c r="C44" s="19">
        <f>D44-H44/3600/24</f>
        <v>44477.969861111109</v>
      </c>
      <c r="D44" s="19">
        <f>C45</f>
        <v>44477.972013888888</v>
      </c>
      <c r="E44" s="2"/>
      <c r="F44" s="65"/>
      <c r="G44" s="9" t="s">
        <v>91</v>
      </c>
      <c r="H44" s="2">
        <f>VLOOKUP(G44,List!B:C,2,0)</f>
        <v>186</v>
      </c>
      <c r="I44" s="21"/>
      <c r="K44" s="2" t="str">
        <f>VLOOKUP(G44,List!B:E,4,0)</f>
        <v>dcsm-EF_MEA1_HV_SCAN_OFF</v>
      </c>
      <c r="L44" s="2">
        <f>VLOOKUP(G44,[1]List!B:G,6,0)</f>
        <v>12</v>
      </c>
      <c r="M44" s="20">
        <f t="shared" si="0"/>
        <v>44477.966192129628</v>
      </c>
      <c r="N44" t="str">
        <f t="shared" si="18"/>
        <v>0000    CALL dcsm-EF_MEA1_HV_SCAN_OFF -Run</v>
      </c>
    </row>
    <row r="45" spans="1:14">
      <c r="A45" s="37"/>
      <c r="B45" s="38"/>
      <c r="C45" s="19">
        <f t="shared" ref="C45:C50" si="19">D45-H45/3600/24</f>
        <v>44477.972013888888</v>
      </c>
      <c r="D45" s="19">
        <f t="shared" ref="D45:D48" si="20">C46</f>
        <v>44477.972824074073</v>
      </c>
      <c r="E45" s="2"/>
      <c r="F45" s="68" t="s">
        <v>293</v>
      </c>
      <c r="G45" s="21" t="s">
        <v>20</v>
      </c>
      <c r="H45" s="2">
        <f>VLOOKUP(G45,List!B:C,2,0)</f>
        <v>70</v>
      </c>
      <c r="I45" s="29"/>
      <c r="K45" s="2" t="str">
        <f>VLOOKUP(G45,List!B:E,4,0)</f>
        <v>dcsm-EF_HEPE_OFF_STOP</v>
      </c>
      <c r="L45" s="2">
        <v>0</v>
      </c>
      <c r="M45" s="20">
        <f t="shared" si="0"/>
        <v>44477.968344907407</v>
      </c>
      <c r="N45" t="str">
        <f>"0000    WAIT_SEC  "&amp;TEXT(G45,"#0")</f>
        <v>0000    WAIT_SEC  HEP_OFF</v>
      </c>
    </row>
    <row r="46" spans="1:14">
      <c r="A46" s="37"/>
      <c r="B46" s="38"/>
      <c r="C46" s="19">
        <f t="shared" si="19"/>
        <v>44477.972824074073</v>
      </c>
      <c r="D46" s="19">
        <f t="shared" si="20"/>
        <v>44477.974675925929</v>
      </c>
      <c r="E46" s="2"/>
      <c r="F46" s="66"/>
      <c r="G46" s="21" t="s">
        <v>92</v>
      </c>
      <c r="H46" s="2">
        <f>VLOOKUP(G46,List!B:C,2,0)</f>
        <v>160</v>
      </c>
      <c r="I46" s="31"/>
      <c r="K46" s="2" t="str">
        <f>VLOOKUP(G46,List!B:E,4,0)</f>
        <v>dcsm-EF_MEA1_OFF</v>
      </c>
      <c r="L46" s="2">
        <f>VLOOKUP(G46,[1]List!B:G,6,0)</f>
        <v>4</v>
      </c>
      <c r="M46" s="20">
        <f t="shared" si="0"/>
        <v>44477.969155092593</v>
      </c>
      <c r="N46" t="str">
        <f>+"0000    CALL "&amp;K46&amp;" -Run"</f>
        <v>0000    CALL dcsm-EF_MEA1_OFF -Run</v>
      </c>
    </row>
    <row r="47" spans="1:14">
      <c r="A47" s="37"/>
      <c r="B47" s="38"/>
      <c r="C47" s="19">
        <f t="shared" si="19"/>
        <v>44477.974675925929</v>
      </c>
      <c r="D47" s="19">
        <f t="shared" si="20"/>
        <v>44477.974768518521</v>
      </c>
      <c r="E47" s="2"/>
      <c r="F47" s="66"/>
      <c r="G47" s="21" t="s">
        <v>24</v>
      </c>
      <c r="H47" s="2">
        <f>VLOOKUP(G47,List!B:C,2,0)</f>
        <v>8</v>
      </c>
      <c r="I47" s="21"/>
      <c r="K47" s="2" t="str">
        <f>VLOOKUP(G47,List!B:E,4,0)</f>
        <v>dcsm-EF_MGF_OFF</v>
      </c>
      <c r="L47" s="2">
        <f>VLOOKUP(G47,[1]List!B:G,6,0)</f>
        <v>1</v>
      </c>
      <c r="M47" s="20">
        <f t="shared" si="0"/>
        <v>44477.971006944448</v>
      </c>
      <c r="N47" t="str">
        <f t="shared" ref="N47:N49" si="21">+"0000    CALL "&amp;K47&amp;" -Run"</f>
        <v>0000    CALL dcsm-EF_MGF_OFF -Run</v>
      </c>
    </row>
    <row r="48" spans="1:14">
      <c r="A48" s="37"/>
      <c r="B48" s="38"/>
      <c r="C48" s="19">
        <f t="shared" si="19"/>
        <v>44477.974768518521</v>
      </c>
      <c r="D48" s="19">
        <f t="shared" si="20"/>
        <v>44477.975231481483</v>
      </c>
      <c r="E48" s="2"/>
      <c r="F48" s="67"/>
      <c r="G48" s="21" t="s">
        <v>38</v>
      </c>
      <c r="H48" s="2">
        <f>VLOOKUP(G48,List!B:C,2,0)</f>
        <v>40</v>
      </c>
      <c r="I48" s="21" t="s">
        <v>291</v>
      </c>
      <c r="K48" s="2" t="str">
        <f>VLOOKUP(G48,List!B:E,4,0)</f>
        <v>dcsm-EF_PME_OFF</v>
      </c>
      <c r="L48" s="2">
        <f>VLOOKUP(G48,[1]List!B:G,6,0)</f>
        <v>1</v>
      </c>
      <c r="M48" s="20">
        <f t="shared" si="0"/>
        <v>44477.971099537041</v>
      </c>
      <c r="N48" t="str">
        <f t="shared" si="21"/>
        <v>0000    CALL dcsm-EF_PME_OFF -Run</v>
      </c>
    </row>
    <row r="49" spans="1:14">
      <c r="C49" s="19">
        <f t="shared" si="19"/>
        <v>44477.975231481483</v>
      </c>
      <c r="D49" s="19">
        <f>C50</f>
        <v>44477.976620370369</v>
      </c>
      <c r="E49" s="2"/>
      <c r="F49" s="21" t="s">
        <v>27</v>
      </c>
      <c r="G49" s="56" t="s">
        <v>129</v>
      </c>
      <c r="H49" s="2">
        <f>VLOOKUP(G49,List!B:C,2,0)</f>
        <v>120</v>
      </c>
      <c r="I49" s="35">
        <f>H49/3600</f>
        <v>3.3333333333333333E-2</v>
      </c>
      <c r="K49" s="2" t="str">
        <f>VLOOKUP(G49,List!B:E,4,0)</f>
        <v>dcsm-EF_MDP_POWEROFF</v>
      </c>
      <c r="L49" s="2">
        <v>0</v>
      </c>
      <c r="M49" s="20">
        <f t="shared" si="0"/>
        <v>44477.971562500003</v>
      </c>
      <c r="N49" t="str">
        <f t="shared" si="21"/>
        <v>0000    CALL dcsm-EF_MDP_POWEROFF -Run</v>
      </c>
    </row>
    <row r="50" spans="1:14" ht="18.600000000000001" thickBot="1">
      <c r="C50" s="19">
        <f t="shared" si="19"/>
        <v>44477.976620370369</v>
      </c>
      <c r="D50" s="19">
        <f>C51</f>
        <v>44477.979166666664</v>
      </c>
      <c r="E50" s="2"/>
      <c r="F50" s="32" t="s">
        <v>29</v>
      </c>
      <c r="G50" t="s">
        <v>131</v>
      </c>
      <c r="H50" s="2">
        <f>VLOOKUP(G50,List!B:C,2,0)</f>
        <v>220</v>
      </c>
      <c r="I50" s="21" t="s">
        <v>292</v>
      </c>
      <c r="K50" s="2" t="str">
        <f>VLOOKUP(G50,List!B:E,4,0)</f>
        <v>dcsm-EF_BUS_MONI_OFF</v>
      </c>
      <c r="L50" s="2">
        <f>VLOOKUP(G50,[1]List!B:G,6,0)</f>
        <v>5</v>
      </c>
      <c r="M50" s="20">
        <f t="shared" si="0"/>
        <v>44477.972951388889</v>
      </c>
      <c r="N50" t="str">
        <f t="shared" ref="N50:N51" si="22">+"0000    CALL "&amp;K50&amp;" -Run"</f>
        <v>0000    CALL dcsm-EF_BUS_MONI_OFF -Run</v>
      </c>
    </row>
    <row r="51" spans="1:14" ht="18.600000000000001" thickBot="1">
      <c r="A51" s="22"/>
      <c r="B51" s="23"/>
      <c r="C51" s="24">
        <v>44477.979166666664</v>
      </c>
      <c r="D51" s="24">
        <f>C51+H51/3600/24</f>
        <v>44477.993055555555</v>
      </c>
      <c r="E51" s="24"/>
      <c r="F51" s="26"/>
      <c r="G51" s="26" t="s">
        <v>264</v>
      </c>
      <c r="H51" s="2">
        <v>1200</v>
      </c>
      <c r="I51" s="21"/>
      <c r="K51" s="2" t="e">
        <f>VLOOKUP(G51,List!B:E,4,0)</f>
        <v>#N/A</v>
      </c>
      <c r="L51" s="2" t="e">
        <f>VLOOKUP(G51,[1]List!B:G,6,0)</f>
        <v>#N/A</v>
      </c>
      <c r="M51" s="20">
        <f t="shared" si="0"/>
        <v>44477.975497685184</v>
      </c>
      <c r="N51" t="e">
        <f t="shared" si="22"/>
        <v>#N/A</v>
      </c>
    </row>
    <row r="52" spans="1:14">
      <c r="C52"/>
      <c r="D52"/>
    </row>
    <row r="53" spans="1:14">
      <c r="C53"/>
      <c r="D53"/>
    </row>
    <row r="54" spans="1:14">
      <c r="C54"/>
      <c r="D54"/>
    </row>
    <row r="55" spans="1:14">
      <c r="C55"/>
      <c r="D55"/>
    </row>
    <row r="56" spans="1:14">
      <c r="C56"/>
      <c r="D56"/>
    </row>
    <row r="57" spans="1:14">
      <c r="C57"/>
      <c r="D57"/>
    </row>
    <row r="58" spans="1:14">
      <c r="C58"/>
      <c r="D58"/>
    </row>
    <row r="59" spans="1:14">
      <c r="C59"/>
      <c r="D59"/>
    </row>
    <row r="60" spans="1:14">
      <c r="C60"/>
      <c r="D60"/>
    </row>
    <row r="61" spans="1:14">
      <c r="C61"/>
      <c r="D61"/>
    </row>
    <row r="62" spans="1:14">
      <c r="C62"/>
      <c r="D62"/>
    </row>
    <row r="63" spans="1:14">
      <c r="C63"/>
      <c r="D63"/>
    </row>
    <row r="64" spans="1:1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  <row r="101" spans="3:4">
      <c r="C101"/>
      <c r="D101"/>
    </row>
    <row r="102" spans="3:4">
      <c r="C102"/>
      <c r="D102"/>
    </row>
    <row r="103" spans="3:4">
      <c r="C103"/>
      <c r="D103"/>
    </row>
    <row r="104" spans="3:4">
      <c r="C104"/>
      <c r="D104"/>
    </row>
    <row r="105" spans="3:4">
      <c r="C105"/>
      <c r="D105"/>
    </row>
    <row r="106" spans="3:4">
      <c r="C106"/>
      <c r="D106"/>
    </row>
    <row r="107" spans="3:4">
      <c r="C107"/>
      <c r="D107"/>
    </row>
    <row r="108" spans="3:4">
      <c r="C108"/>
      <c r="D108"/>
    </row>
    <row r="109" spans="3:4">
      <c r="C109"/>
      <c r="D109"/>
    </row>
    <row r="110" spans="3:4">
      <c r="C110"/>
      <c r="D110"/>
    </row>
    <row r="111" spans="3:4">
      <c r="C111"/>
      <c r="D111"/>
    </row>
    <row r="112" spans="3:4">
      <c r="C112"/>
      <c r="D112"/>
    </row>
    <row r="113" spans="3:4">
      <c r="C113"/>
      <c r="D113"/>
    </row>
    <row r="114" spans="3:4">
      <c r="C114"/>
      <c r="D114"/>
    </row>
    <row r="115" spans="3:4">
      <c r="C115"/>
      <c r="D115"/>
    </row>
    <row r="116" spans="3:4">
      <c r="C116"/>
      <c r="D116"/>
    </row>
    <row r="117" spans="3:4">
      <c r="C117"/>
      <c r="D117"/>
    </row>
    <row r="118" spans="3:4">
      <c r="C118"/>
      <c r="D118"/>
    </row>
    <row r="119" spans="3:4">
      <c r="C119"/>
      <c r="D119"/>
    </row>
    <row r="120" spans="3:4">
      <c r="C120"/>
      <c r="D120"/>
    </row>
    <row r="121" spans="3:4">
      <c r="C121"/>
      <c r="D121"/>
    </row>
    <row r="122" spans="3:4">
      <c r="C122"/>
      <c r="D122"/>
    </row>
    <row r="123" spans="3:4">
      <c r="C123"/>
      <c r="D123"/>
    </row>
    <row r="124" spans="3:4">
      <c r="C124"/>
      <c r="D124"/>
    </row>
    <row r="125" spans="3:4">
      <c r="C125"/>
      <c r="D125"/>
    </row>
    <row r="126" spans="3:4">
      <c r="C126"/>
      <c r="D126"/>
    </row>
    <row r="127" spans="3:4">
      <c r="C127"/>
      <c r="D127"/>
    </row>
    <row r="128" spans="3:4">
      <c r="C128"/>
      <c r="D128"/>
    </row>
    <row r="129" spans="3:4">
      <c r="C129"/>
      <c r="D129"/>
    </row>
    <row r="130" spans="3:4">
      <c r="C130"/>
      <c r="D130"/>
    </row>
    <row r="131" spans="3:4">
      <c r="C131"/>
      <c r="D131"/>
    </row>
    <row r="132" spans="3:4">
      <c r="C132"/>
      <c r="D132"/>
    </row>
    <row r="133" spans="3:4">
      <c r="C133"/>
      <c r="D133"/>
    </row>
    <row r="134" spans="3:4">
      <c r="C134"/>
      <c r="D134"/>
    </row>
    <row r="135" spans="3:4">
      <c r="C135"/>
      <c r="D135"/>
    </row>
    <row r="136" spans="3:4">
      <c r="C136"/>
      <c r="D136"/>
    </row>
    <row r="137" spans="3:4">
      <c r="C137"/>
      <c r="D137"/>
    </row>
    <row r="138" spans="3:4">
      <c r="C138"/>
      <c r="D138"/>
    </row>
    <row r="139" spans="3:4">
      <c r="C139"/>
      <c r="D139"/>
    </row>
    <row r="140" spans="3:4">
      <c r="C140"/>
      <c r="D140"/>
    </row>
    <row r="141" spans="3:4">
      <c r="C141"/>
      <c r="D141"/>
    </row>
    <row r="142" spans="3:4">
      <c r="C142"/>
      <c r="D142"/>
    </row>
    <row r="143" spans="3:4">
      <c r="C143"/>
      <c r="D143"/>
    </row>
    <row r="144" spans="3:4">
      <c r="C144"/>
      <c r="D144"/>
    </row>
    <row r="145" spans="3:4">
      <c r="C145"/>
      <c r="D145"/>
    </row>
    <row r="146" spans="3:4">
      <c r="C146"/>
      <c r="D146"/>
    </row>
    <row r="147" spans="3:4">
      <c r="C147"/>
      <c r="D147"/>
    </row>
    <row r="148" spans="3:4">
      <c r="C148"/>
      <c r="D148"/>
    </row>
    <row r="149" spans="3:4">
      <c r="C149"/>
      <c r="D149"/>
    </row>
    <row r="150" spans="3:4">
      <c r="C150"/>
      <c r="D150"/>
    </row>
    <row r="151" spans="3:4">
      <c r="C151"/>
      <c r="D151"/>
    </row>
    <row r="152" spans="3:4">
      <c r="C152"/>
      <c r="D152"/>
    </row>
    <row r="153" spans="3:4">
      <c r="C153"/>
      <c r="D153"/>
    </row>
    <row r="154" spans="3:4">
      <c r="C154"/>
      <c r="D154"/>
    </row>
    <row r="155" spans="3:4">
      <c r="C155"/>
      <c r="D155"/>
    </row>
    <row r="156" spans="3:4">
      <c r="C156"/>
      <c r="D156"/>
    </row>
    <row r="157" spans="3:4">
      <c r="C157"/>
      <c r="D157"/>
    </row>
    <row r="158" spans="3:4">
      <c r="C158"/>
      <c r="D158"/>
    </row>
    <row r="159" spans="3:4">
      <c r="C159"/>
      <c r="D159"/>
    </row>
    <row r="160" spans="3:4">
      <c r="C160"/>
      <c r="D160"/>
    </row>
    <row r="161" spans="3:4">
      <c r="C161"/>
      <c r="D161"/>
    </row>
    <row r="162" spans="3:4">
      <c r="C162"/>
      <c r="D162"/>
    </row>
    <row r="163" spans="3:4">
      <c r="C163"/>
      <c r="D163"/>
    </row>
    <row r="164" spans="3:4">
      <c r="C164"/>
      <c r="D164"/>
    </row>
    <row r="165" spans="3:4">
      <c r="C165"/>
      <c r="D165"/>
    </row>
    <row r="166" spans="3:4">
      <c r="C166"/>
      <c r="D166"/>
    </row>
    <row r="167" spans="3:4">
      <c r="C167"/>
      <c r="D167"/>
    </row>
    <row r="168" spans="3:4">
      <c r="C168"/>
      <c r="D168"/>
    </row>
    <row r="169" spans="3:4">
      <c r="C169"/>
      <c r="D169"/>
    </row>
    <row r="170" spans="3:4">
      <c r="C170"/>
      <c r="D170"/>
    </row>
    <row r="171" spans="3:4">
      <c r="C171"/>
      <c r="D171"/>
    </row>
    <row r="172" spans="3:4">
      <c r="C172"/>
      <c r="D172"/>
    </row>
    <row r="173" spans="3:4">
      <c r="C173"/>
      <c r="D173"/>
    </row>
    <row r="174" spans="3:4">
      <c r="C174"/>
      <c r="D174"/>
    </row>
    <row r="175" spans="3:4">
      <c r="C175"/>
      <c r="D175"/>
    </row>
    <row r="176" spans="3:4">
      <c r="C176"/>
      <c r="D176"/>
    </row>
    <row r="177" spans="3:4">
      <c r="C177"/>
      <c r="D177"/>
    </row>
    <row r="178" spans="3:4">
      <c r="C178"/>
      <c r="D178"/>
    </row>
    <row r="179" spans="3:4">
      <c r="C179"/>
      <c r="D179"/>
    </row>
    <row r="180" spans="3:4">
      <c r="C180"/>
      <c r="D180"/>
    </row>
    <row r="181" spans="3:4">
      <c r="C181"/>
      <c r="D181"/>
    </row>
    <row r="182" spans="3:4">
      <c r="C182"/>
      <c r="D182"/>
    </row>
    <row r="183" spans="3:4">
      <c r="C183"/>
      <c r="D183"/>
    </row>
    <row r="184" spans="3:4">
      <c r="C184"/>
      <c r="D184"/>
    </row>
    <row r="185" spans="3:4">
      <c r="C185"/>
      <c r="D185"/>
    </row>
    <row r="186" spans="3:4">
      <c r="C186"/>
      <c r="D186"/>
    </row>
    <row r="187" spans="3:4">
      <c r="C187"/>
      <c r="D187"/>
    </row>
    <row r="188" spans="3:4">
      <c r="C188"/>
      <c r="D188"/>
    </row>
    <row r="189" spans="3:4">
      <c r="C189"/>
      <c r="D189"/>
    </row>
    <row r="190" spans="3:4">
      <c r="C190"/>
      <c r="D190"/>
    </row>
    <row r="191" spans="3:4">
      <c r="C191"/>
      <c r="D191"/>
    </row>
    <row r="192" spans="3:4">
      <c r="C192"/>
      <c r="D192"/>
    </row>
    <row r="193" spans="3:4">
      <c r="C193"/>
      <c r="D193"/>
    </row>
    <row r="194" spans="3:4">
      <c r="C194"/>
      <c r="D194"/>
    </row>
    <row r="195" spans="3:4">
      <c r="C195"/>
      <c r="D195"/>
    </row>
    <row r="196" spans="3:4">
      <c r="C196"/>
      <c r="D196"/>
    </row>
    <row r="197" spans="3:4">
      <c r="C197"/>
      <c r="D197"/>
    </row>
    <row r="198" spans="3:4">
      <c r="C198"/>
      <c r="D198"/>
    </row>
    <row r="199" spans="3:4">
      <c r="C199"/>
      <c r="D199"/>
    </row>
    <row r="200" spans="3:4">
      <c r="C200"/>
      <c r="D200"/>
    </row>
    <row r="201" spans="3:4">
      <c r="C201"/>
      <c r="D201"/>
    </row>
    <row r="202" spans="3:4">
      <c r="C202"/>
      <c r="D202"/>
    </row>
    <row r="203" spans="3:4">
      <c r="C203"/>
      <c r="D203"/>
    </row>
    <row r="204" spans="3:4">
      <c r="C204"/>
      <c r="D204"/>
    </row>
    <row r="205" spans="3:4">
      <c r="C205"/>
      <c r="D205"/>
    </row>
    <row r="206" spans="3:4">
      <c r="C206"/>
      <c r="D206"/>
    </row>
    <row r="207" spans="3:4">
      <c r="C207"/>
      <c r="D207"/>
    </row>
    <row r="208" spans="3:4">
      <c r="C208"/>
      <c r="D208"/>
    </row>
    <row r="209" spans="3:4">
      <c r="C209"/>
      <c r="D209"/>
    </row>
    <row r="210" spans="3:4">
      <c r="C210"/>
      <c r="D210"/>
    </row>
    <row r="211" spans="3:4">
      <c r="C211"/>
      <c r="D211"/>
    </row>
    <row r="212" spans="3:4">
      <c r="C212"/>
      <c r="D212"/>
    </row>
    <row r="213" spans="3:4">
      <c r="C213"/>
      <c r="D213"/>
    </row>
    <row r="214" spans="3:4">
      <c r="C214"/>
      <c r="D214"/>
    </row>
    <row r="215" spans="3:4">
      <c r="C215"/>
      <c r="D215"/>
    </row>
    <row r="216" spans="3:4">
      <c r="C216"/>
      <c r="D216"/>
    </row>
    <row r="217" spans="3:4">
      <c r="C217"/>
      <c r="D217"/>
    </row>
    <row r="218" spans="3:4">
      <c r="C218"/>
      <c r="D218"/>
    </row>
    <row r="219" spans="3:4">
      <c r="C219"/>
      <c r="D219"/>
    </row>
    <row r="220" spans="3:4">
      <c r="C220"/>
      <c r="D220"/>
    </row>
    <row r="221" spans="3:4">
      <c r="C221"/>
      <c r="D221"/>
    </row>
    <row r="222" spans="3:4">
      <c r="C222"/>
      <c r="D222"/>
    </row>
    <row r="223" spans="3:4">
      <c r="C223"/>
      <c r="D223"/>
    </row>
    <row r="224" spans="3:4">
      <c r="C224"/>
      <c r="D224"/>
    </row>
    <row r="225" spans="3:4">
      <c r="C225"/>
      <c r="D225"/>
    </row>
    <row r="226" spans="3:4">
      <c r="C226"/>
      <c r="D226"/>
    </row>
    <row r="227" spans="3:4">
      <c r="C227"/>
      <c r="D227"/>
    </row>
    <row r="228" spans="3:4">
      <c r="C228"/>
      <c r="D228"/>
    </row>
    <row r="229" spans="3:4">
      <c r="C229"/>
      <c r="D229"/>
    </row>
    <row r="230" spans="3:4">
      <c r="C230"/>
      <c r="D230"/>
    </row>
    <row r="231" spans="3:4">
      <c r="C231"/>
      <c r="D231"/>
    </row>
    <row r="232" spans="3:4">
      <c r="C232"/>
      <c r="D232"/>
    </row>
    <row r="233" spans="3:4">
      <c r="C233"/>
      <c r="D233"/>
    </row>
    <row r="234" spans="3:4">
      <c r="C234"/>
      <c r="D234"/>
    </row>
    <row r="235" spans="3:4">
      <c r="C235"/>
      <c r="D235"/>
    </row>
    <row r="236" spans="3:4">
      <c r="C236"/>
      <c r="D236"/>
    </row>
    <row r="237" spans="3:4">
      <c r="C237"/>
      <c r="D237"/>
    </row>
    <row r="238" spans="3:4">
      <c r="C238"/>
      <c r="D238"/>
    </row>
    <row r="239" spans="3:4">
      <c r="C239"/>
      <c r="D239"/>
    </row>
    <row r="240" spans="3:4">
      <c r="C240"/>
      <c r="D240"/>
    </row>
    <row r="241" spans="3:4">
      <c r="C241"/>
      <c r="D241"/>
    </row>
    <row r="242" spans="3:4">
      <c r="C242"/>
      <c r="D242"/>
    </row>
    <row r="243" spans="3:4">
      <c r="C243"/>
      <c r="D243"/>
    </row>
    <row r="244" spans="3:4">
      <c r="C244"/>
      <c r="D244"/>
    </row>
    <row r="245" spans="3:4">
      <c r="C245"/>
      <c r="D245"/>
    </row>
    <row r="246" spans="3:4">
      <c r="C246"/>
      <c r="D246"/>
    </row>
    <row r="247" spans="3:4">
      <c r="C247"/>
      <c r="D247"/>
    </row>
    <row r="248" spans="3:4">
      <c r="C248"/>
      <c r="D248"/>
    </row>
    <row r="249" spans="3:4">
      <c r="C249"/>
      <c r="D249"/>
    </row>
    <row r="250" spans="3:4">
      <c r="C250"/>
      <c r="D250"/>
    </row>
    <row r="251" spans="3:4">
      <c r="C251"/>
      <c r="D251"/>
    </row>
    <row r="252" spans="3:4">
      <c r="C252"/>
      <c r="D252"/>
    </row>
    <row r="253" spans="3:4">
      <c r="C253"/>
      <c r="D253"/>
    </row>
    <row r="254" spans="3:4">
      <c r="C254"/>
      <c r="D254"/>
    </row>
    <row r="255" spans="3:4">
      <c r="C255"/>
      <c r="D255"/>
    </row>
    <row r="256" spans="3:4">
      <c r="C256"/>
      <c r="D256"/>
    </row>
    <row r="257" spans="3:4">
      <c r="C257"/>
      <c r="D257"/>
    </row>
    <row r="258" spans="3:4">
      <c r="C258"/>
      <c r="D258"/>
    </row>
    <row r="259" spans="3:4">
      <c r="C259"/>
      <c r="D259"/>
    </row>
    <row r="260" spans="3:4">
      <c r="C260"/>
      <c r="D260"/>
    </row>
    <row r="261" spans="3:4">
      <c r="C261"/>
      <c r="D261"/>
    </row>
    <row r="262" spans="3:4">
      <c r="C262"/>
      <c r="D262"/>
    </row>
    <row r="263" spans="3:4">
      <c r="C263"/>
      <c r="D263"/>
    </row>
    <row r="264" spans="3:4">
      <c r="C264"/>
      <c r="D264"/>
    </row>
    <row r="265" spans="3:4">
      <c r="C265"/>
      <c r="D265"/>
    </row>
    <row r="266" spans="3:4">
      <c r="C266"/>
      <c r="D266"/>
    </row>
    <row r="267" spans="3:4">
      <c r="C267"/>
      <c r="D267"/>
    </row>
    <row r="268" spans="3:4">
      <c r="C268"/>
      <c r="D268"/>
    </row>
    <row r="269" spans="3:4">
      <c r="C269"/>
      <c r="D269"/>
    </row>
    <row r="270" spans="3:4">
      <c r="C270"/>
      <c r="D270"/>
    </row>
    <row r="271" spans="3:4">
      <c r="C271"/>
      <c r="D271"/>
    </row>
    <row r="272" spans="3:4">
      <c r="C272"/>
      <c r="D272"/>
    </row>
    <row r="273" spans="3:4">
      <c r="C273"/>
      <c r="D273"/>
    </row>
    <row r="274" spans="3:4">
      <c r="C274"/>
      <c r="D274"/>
    </row>
    <row r="275" spans="3:4">
      <c r="C275"/>
      <c r="D275"/>
    </row>
    <row r="276" spans="3:4">
      <c r="C276"/>
      <c r="D276"/>
    </row>
    <row r="277" spans="3:4">
      <c r="C277"/>
      <c r="D277"/>
    </row>
    <row r="278" spans="3:4">
      <c r="C278"/>
      <c r="D278"/>
    </row>
    <row r="279" spans="3:4">
      <c r="C279"/>
      <c r="D279"/>
    </row>
    <row r="280" spans="3:4">
      <c r="C280"/>
      <c r="D280"/>
    </row>
    <row r="281" spans="3:4">
      <c r="C281"/>
      <c r="D281"/>
    </row>
    <row r="282" spans="3:4">
      <c r="C282"/>
      <c r="D282"/>
    </row>
    <row r="283" spans="3:4">
      <c r="C283"/>
      <c r="D283"/>
    </row>
    <row r="284" spans="3:4">
      <c r="C284"/>
      <c r="D284"/>
    </row>
    <row r="285" spans="3:4">
      <c r="C285"/>
      <c r="D285"/>
    </row>
    <row r="286" spans="3:4">
      <c r="C286"/>
      <c r="D286"/>
    </row>
    <row r="287" spans="3:4">
      <c r="C287"/>
      <c r="D287"/>
    </row>
    <row r="288" spans="3:4">
      <c r="C288"/>
      <c r="D288"/>
    </row>
    <row r="289" spans="3:4">
      <c r="C289"/>
      <c r="D289"/>
    </row>
    <row r="290" spans="3:4">
      <c r="C290"/>
      <c r="D290"/>
    </row>
    <row r="291" spans="3:4">
      <c r="C291"/>
      <c r="D291"/>
    </row>
    <row r="292" spans="3:4">
      <c r="C292"/>
      <c r="D292"/>
    </row>
    <row r="293" spans="3:4">
      <c r="C293"/>
      <c r="D293"/>
    </row>
    <row r="294" spans="3:4">
      <c r="C294"/>
      <c r="D294"/>
    </row>
    <row r="295" spans="3:4">
      <c r="C295"/>
      <c r="D295"/>
    </row>
    <row r="296" spans="3:4">
      <c r="C296"/>
      <c r="D296"/>
    </row>
    <row r="297" spans="3:4">
      <c r="C297"/>
      <c r="D297"/>
    </row>
    <row r="298" spans="3:4">
      <c r="C298"/>
      <c r="D298"/>
    </row>
    <row r="299" spans="3:4">
      <c r="C299"/>
      <c r="D299"/>
    </row>
    <row r="300" spans="3:4">
      <c r="C300"/>
      <c r="D300"/>
    </row>
    <row r="301" spans="3:4">
      <c r="C301"/>
      <c r="D301"/>
    </row>
    <row r="302" spans="3:4">
      <c r="C302"/>
      <c r="D302"/>
    </row>
    <row r="303" spans="3:4">
      <c r="C303"/>
      <c r="D303"/>
    </row>
    <row r="304" spans="3:4">
      <c r="C304"/>
      <c r="D304"/>
    </row>
    <row r="305" spans="3:4">
      <c r="C305"/>
      <c r="D305"/>
    </row>
    <row r="306" spans="3:4">
      <c r="C306"/>
      <c r="D306"/>
    </row>
    <row r="307" spans="3:4">
      <c r="C307"/>
      <c r="D307"/>
    </row>
    <row r="308" spans="3:4">
      <c r="C308"/>
      <c r="D308"/>
    </row>
    <row r="309" spans="3:4">
      <c r="C309"/>
      <c r="D309"/>
    </row>
    <row r="310" spans="3:4">
      <c r="C310"/>
      <c r="D310"/>
    </row>
    <row r="311" spans="3:4">
      <c r="C311"/>
      <c r="D311"/>
    </row>
    <row r="312" spans="3:4">
      <c r="C312"/>
      <c r="D312"/>
    </row>
    <row r="313" spans="3:4">
      <c r="C313"/>
      <c r="D313"/>
    </row>
    <row r="314" spans="3:4">
      <c r="C314"/>
      <c r="D314"/>
    </row>
    <row r="315" spans="3:4">
      <c r="C315"/>
      <c r="D315"/>
    </row>
    <row r="316" spans="3:4">
      <c r="C316"/>
      <c r="D316"/>
    </row>
    <row r="317" spans="3:4">
      <c r="C317"/>
      <c r="D317"/>
    </row>
    <row r="318" spans="3:4">
      <c r="C318"/>
      <c r="D318"/>
    </row>
    <row r="319" spans="3:4">
      <c r="C319"/>
      <c r="D319"/>
    </row>
    <row r="320" spans="3:4">
      <c r="C320"/>
      <c r="D320"/>
    </row>
    <row r="321" spans="3:4">
      <c r="C321"/>
      <c r="D321"/>
    </row>
    <row r="322" spans="3:4">
      <c r="C322"/>
      <c r="D322"/>
    </row>
    <row r="323" spans="3:4">
      <c r="C323"/>
      <c r="D323"/>
    </row>
    <row r="324" spans="3:4">
      <c r="C324"/>
      <c r="D324"/>
    </row>
    <row r="325" spans="3:4">
      <c r="C325"/>
      <c r="D325"/>
    </row>
    <row r="326" spans="3:4">
      <c r="C326"/>
      <c r="D326"/>
    </row>
    <row r="327" spans="3:4">
      <c r="C327"/>
      <c r="D327"/>
    </row>
    <row r="328" spans="3:4">
      <c r="C328"/>
      <c r="D328"/>
    </row>
    <row r="329" spans="3:4">
      <c r="C329"/>
      <c r="D329"/>
    </row>
    <row r="330" spans="3:4">
      <c r="C330"/>
      <c r="D330"/>
    </row>
    <row r="331" spans="3:4">
      <c r="C331"/>
      <c r="D331"/>
    </row>
    <row r="332" spans="3:4">
      <c r="C332"/>
      <c r="D332"/>
    </row>
    <row r="333" spans="3:4">
      <c r="C333"/>
      <c r="D333"/>
    </row>
    <row r="334" spans="3:4">
      <c r="C334"/>
      <c r="D334"/>
    </row>
    <row r="335" spans="3:4">
      <c r="C335"/>
      <c r="D335"/>
    </row>
    <row r="336" spans="3:4">
      <c r="C336"/>
      <c r="D336"/>
    </row>
    <row r="337" spans="3:4">
      <c r="C337"/>
      <c r="D337"/>
    </row>
    <row r="338" spans="3:4">
      <c r="C338"/>
      <c r="D338"/>
    </row>
    <row r="339" spans="3:4">
      <c r="C339"/>
      <c r="D339"/>
    </row>
    <row r="340" spans="3:4">
      <c r="C340"/>
      <c r="D340"/>
    </row>
    <row r="341" spans="3:4">
      <c r="C341"/>
      <c r="D341"/>
    </row>
    <row r="342" spans="3:4">
      <c r="C342"/>
      <c r="D342"/>
    </row>
    <row r="343" spans="3:4">
      <c r="C343"/>
      <c r="D343"/>
    </row>
    <row r="344" spans="3:4">
      <c r="C344"/>
      <c r="D344"/>
    </row>
    <row r="345" spans="3:4">
      <c r="C345"/>
      <c r="D345"/>
    </row>
    <row r="346" spans="3:4">
      <c r="C346"/>
      <c r="D346"/>
    </row>
    <row r="347" spans="3:4">
      <c r="C347"/>
      <c r="D347"/>
    </row>
    <row r="348" spans="3:4">
      <c r="C348"/>
      <c r="D348"/>
    </row>
    <row r="349" spans="3:4">
      <c r="C349"/>
      <c r="D349"/>
    </row>
    <row r="350" spans="3:4">
      <c r="C350"/>
      <c r="D350"/>
    </row>
    <row r="351" spans="3:4">
      <c r="C351"/>
      <c r="D351"/>
    </row>
    <row r="352" spans="3:4">
      <c r="C352"/>
      <c r="D352"/>
    </row>
    <row r="353" spans="3:4">
      <c r="C353"/>
      <c r="D353"/>
    </row>
    <row r="354" spans="3:4">
      <c r="C354"/>
      <c r="D354"/>
    </row>
    <row r="355" spans="3:4">
      <c r="C355"/>
      <c r="D355"/>
    </row>
    <row r="356" spans="3:4">
      <c r="C356"/>
      <c r="D356"/>
    </row>
    <row r="357" spans="3:4">
      <c r="C357"/>
      <c r="D357"/>
    </row>
    <row r="358" spans="3:4">
      <c r="C358"/>
      <c r="D358"/>
    </row>
    <row r="359" spans="3:4">
      <c r="C359"/>
      <c r="D359"/>
    </row>
    <row r="360" spans="3:4">
      <c r="C360"/>
      <c r="D360"/>
    </row>
    <row r="361" spans="3:4">
      <c r="C361"/>
      <c r="D361"/>
    </row>
    <row r="362" spans="3:4">
      <c r="C362"/>
      <c r="D362"/>
    </row>
    <row r="363" spans="3:4">
      <c r="C363"/>
      <c r="D363"/>
    </row>
    <row r="364" spans="3:4">
      <c r="C364"/>
      <c r="D364"/>
    </row>
    <row r="365" spans="3:4">
      <c r="C365"/>
      <c r="D365"/>
    </row>
    <row r="366" spans="3:4">
      <c r="C366"/>
      <c r="D366"/>
    </row>
    <row r="367" spans="3:4">
      <c r="C367"/>
      <c r="D367"/>
    </row>
    <row r="368" spans="3:4">
      <c r="C368"/>
      <c r="D368"/>
    </row>
    <row r="369" spans="3:4">
      <c r="C369"/>
      <c r="D369"/>
    </row>
    <row r="370" spans="3:4">
      <c r="C370"/>
      <c r="D370"/>
    </row>
    <row r="371" spans="3:4">
      <c r="C371"/>
      <c r="D371"/>
    </row>
    <row r="372" spans="3:4">
      <c r="C372"/>
      <c r="D372"/>
    </row>
    <row r="373" spans="3:4">
      <c r="C373"/>
      <c r="D373"/>
    </row>
    <row r="374" spans="3:4">
      <c r="C374"/>
      <c r="D374"/>
    </row>
    <row r="375" spans="3:4">
      <c r="C375"/>
      <c r="D375"/>
    </row>
    <row r="376" spans="3:4">
      <c r="C376"/>
      <c r="D376"/>
    </row>
    <row r="377" spans="3:4">
      <c r="C377"/>
      <c r="D377"/>
    </row>
    <row r="378" spans="3:4">
      <c r="C378"/>
      <c r="D378"/>
    </row>
    <row r="379" spans="3:4">
      <c r="C379"/>
      <c r="D379"/>
    </row>
    <row r="380" spans="3:4">
      <c r="C380"/>
      <c r="D380"/>
    </row>
    <row r="381" spans="3:4">
      <c r="C381"/>
      <c r="D381"/>
    </row>
    <row r="382" spans="3:4">
      <c r="C382"/>
      <c r="D382"/>
    </row>
    <row r="383" spans="3:4">
      <c r="C383"/>
      <c r="D383"/>
    </row>
    <row r="384" spans="3:4">
      <c r="C384"/>
      <c r="D384"/>
    </row>
    <row r="385" spans="3:4">
      <c r="C385"/>
      <c r="D385"/>
    </row>
    <row r="386" spans="3:4">
      <c r="C386"/>
      <c r="D386"/>
    </row>
    <row r="387" spans="3:4">
      <c r="C387"/>
      <c r="D387"/>
    </row>
    <row r="388" spans="3:4">
      <c r="C388"/>
      <c r="D388"/>
    </row>
    <row r="389" spans="3:4">
      <c r="C389"/>
      <c r="D389"/>
    </row>
    <row r="390" spans="3:4">
      <c r="C390"/>
      <c r="D390"/>
    </row>
    <row r="391" spans="3:4">
      <c r="C391"/>
      <c r="D391"/>
    </row>
    <row r="392" spans="3:4">
      <c r="C392"/>
      <c r="D392"/>
    </row>
    <row r="393" spans="3:4">
      <c r="C393"/>
      <c r="D393"/>
    </row>
    <row r="394" spans="3:4">
      <c r="C394"/>
      <c r="D394"/>
    </row>
    <row r="395" spans="3:4">
      <c r="C395"/>
      <c r="D395"/>
    </row>
    <row r="396" spans="3:4">
      <c r="C396"/>
      <c r="D396"/>
    </row>
    <row r="397" spans="3:4">
      <c r="C397"/>
      <c r="D397"/>
    </row>
    <row r="398" spans="3:4">
      <c r="C398"/>
      <c r="D398"/>
    </row>
    <row r="399" spans="3:4">
      <c r="C399"/>
      <c r="D399"/>
    </row>
    <row r="400" spans="3:4">
      <c r="C400"/>
      <c r="D400"/>
    </row>
    <row r="401" spans="3:4">
      <c r="C401"/>
      <c r="D401"/>
    </row>
    <row r="402" spans="3:4">
      <c r="C402"/>
      <c r="D402"/>
    </row>
    <row r="403" spans="3:4">
      <c r="C403"/>
      <c r="D403"/>
    </row>
    <row r="404" spans="3:4">
      <c r="C404"/>
      <c r="D404"/>
    </row>
    <row r="405" spans="3:4">
      <c r="C405"/>
      <c r="D405"/>
    </row>
    <row r="406" spans="3:4">
      <c r="C406"/>
      <c r="D406"/>
    </row>
    <row r="407" spans="3:4">
      <c r="C407"/>
      <c r="D407"/>
    </row>
    <row r="408" spans="3:4">
      <c r="C408"/>
      <c r="D408"/>
    </row>
    <row r="409" spans="3:4">
      <c r="C409"/>
      <c r="D409"/>
    </row>
    <row r="410" spans="3:4">
      <c r="C410"/>
      <c r="D410"/>
    </row>
    <row r="411" spans="3:4">
      <c r="C411"/>
      <c r="D411"/>
    </row>
    <row r="412" spans="3:4">
      <c r="C412"/>
      <c r="D412"/>
    </row>
    <row r="413" spans="3:4">
      <c r="C413"/>
      <c r="D413"/>
    </row>
    <row r="414" spans="3:4">
      <c r="C414"/>
      <c r="D414"/>
    </row>
    <row r="415" spans="3:4">
      <c r="C415"/>
      <c r="D415"/>
    </row>
    <row r="416" spans="3:4">
      <c r="C416"/>
      <c r="D416"/>
    </row>
    <row r="417" spans="3:4">
      <c r="C417"/>
      <c r="D417"/>
    </row>
    <row r="418" spans="3:4">
      <c r="C418"/>
      <c r="D418"/>
    </row>
  </sheetData>
  <mergeCells count="12">
    <mergeCell ref="A4:B4"/>
    <mergeCell ref="C4:D4"/>
    <mergeCell ref="F10:F13"/>
    <mergeCell ref="F14:F15"/>
    <mergeCell ref="F19:F20"/>
    <mergeCell ref="F22:F23"/>
    <mergeCell ref="F27:F28"/>
    <mergeCell ref="F30:F31"/>
    <mergeCell ref="F35:F36"/>
    <mergeCell ref="F38:F39"/>
    <mergeCell ref="F43:F44"/>
    <mergeCell ref="F45:F48"/>
  </mergeCells>
  <phoneticPr fontId="1"/>
  <conditionalFormatting sqref="H419:H1048576 H51">
    <cfRule type="expression" dxfId="18" priority="44">
      <formula>$H51&gt;=86400</formula>
    </cfRule>
  </conditionalFormatting>
  <conditionalFormatting sqref="H6">
    <cfRule type="expression" dxfId="17" priority="43">
      <formula>$H6&gt;=86400</formula>
    </cfRule>
  </conditionalFormatting>
  <conditionalFormatting sqref="H17 H21">
    <cfRule type="expression" dxfId="16" priority="42">
      <formula>$H17&gt;=86400</formula>
    </cfRule>
  </conditionalFormatting>
  <conditionalFormatting sqref="H25 H29">
    <cfRule type="expression" dxfId="15" priority="41">
      <formula>$H25&gt;=86400</formula>
    </cfRule>
  </conditionalFormatting>
  <conditionalFormatting sqref="H33">
    <cfRule type="expression" dxfId="14" priority="40">
      <formula>$H33&gt;=86400</formula>
    </cfRule>
  </conditionalFormatting>
  <conditionalFormatting sqref="H7:H16">
    <cfRule type="expression" dxfId="13" priority="32">
      <formula>$H7&gt;=86400</formula>
    </cfRule>
  </conditionalFormatting>
  <conditionalFormatting sqref="H18:H20">
    <cfRule type="expression" dxfId="12" priority="31">
      <formula>$H18&gt;=86400</formula>
    </cfRule>
  </conditionalFormatting>
  <conditionalFormatting sqref="H22:H24">
    <cfRule type="expression" dxfId="11" priority="30">
      <formula>$H22&gt;=86400</formula>
    </cfRule>
  </conditionalFormatting>
  <conditionalFormatting sqref="H26:H28">
    <cfRule type="expression" dxfId="10" priority="29">
      <formula>$H26&gt;=86400</formula>
    </cfRule>
  </conditionalFormatting>
  <conditionalFormatting sqref="H30:H32">
    <cfRule type="expression" dxfId="9" priority="28">
      <formula>$H30&gt;=86400</formula>
    </cfRule>
  </conditionalFormatting>
  <conditionalFormatting sqref="H34:H36">
    <cfRule type="expression" dxfId="8" priority="27">
      <formula>$H34&gt;=86400</formula>
    </cfRule>
  </conditionalFormatting>
  <conditionalFormatting sqref="H37">
    <cfRule type="expression" dxfId="7" priority="26">
      <formula>$H37&gt;=86400</formula>
    </cfRule>
  </conditionalFormatting>
  <conditionalFormatting sqref="H41">
    <cfRule type="expression" dxfId="6" priority="25">
      <formula>$H41&gt;=86400</formula>
    </cfRule>
  </conditionalFormatting>
  <conditionalFormatting sqref="H38:H40">
    <cfRule type="expression" dxfId="5" priority="24">
      <formula>$H38&gt;=86400</formula>
    </cfRule>
  </conditionalFormatting>
  <conditionalFormatting sqref="H42:H44">
    <cfRule type="expression" dxfId="4" priority="23">
      <formula>$H42&gt;=86400</formula>
    </cfRule>
  </conditionalFormatting>
  <conditionalFormatting sqref="H45:H50">
    <cfRule type="expression" dxfId="0" priority="1">
      <formula>$H45&gt;=86400</formula>
    </cfRule>
  </conditionalFormatting>
  <pageMargins left="0" right="0" top="0.74803149606299213" bottom="0.74803149606299213" header="0.31496062992125984" footer="0.31496062992125984"/>
  <pageSetup paperSize="9" scale="42" fitToWidth="0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AF9231145D0B49A6362F757652FF4E" ma:contentTypeVersion="10" ma:contentTypeDescription="新しいドキュメントを作成します。" ma:contentTypeScope="" ma:versionID="291ab9fb7703f07504f4a1be09840e4f">
  <xsd:schema xmlns:xsd="http://www.w3.org/2001/XMLSchema" xmlns:xs="http://www.w3.org/2001/XMLSchema" xmlns:p="http://schemas.microsoft.com/office/2006/metadata/properties" xmlns:ns2="6d3c7722-91b2-471a-ac5f-c48f2467b6fb" targetNamespace="http://schemas.microsoft.com/office/2006/metadata/properties" ma:root="true" ma:fieldsID="0e766a876a9cda2cc948d59eff10cc1f" ns2:_="">
    <xsd:import namespace="6d3c7722-91b2-471a-ac5f-c48f2467b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3c7722-91b2-471a-ac5f-c48f2467b6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20207A-C564-4078-833A-1EAE182CE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3c7722-91b2-471a-ac5f-c48f2467b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2E231-B2B7-4967-BCE5-50C6D9FF8EDC}">
  <ds:schemaRefs>
    <ds:schemaRef ds:uri="http://schemas.microsoft.com/office/2006/metadata/properties"/>
    <ds:schemaRef ds:uri="http://schemas.microsoft.com/office/2006/documentManagement/types"/>
    <ds:schemaRef ds:uri="6d3c7722-91b2-471a-ac5f-c48f2467b6fb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34CD98-E921-4A23-A926-56DE1F523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確認事項</vt:lpstr>
      <vt:lpstr>チェック表</vt:lpstr>
      <vt:lpstr>List</vt:lpstr>
      <vt:lpstr>wheel offloading</vt:lpstr>
      <vt:lpstr>obs_sequence</vt:lpstr>
      <vt:lpstr>obs_sequence!Print_Area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山下美和子</cp:lastModifiedBy>
  <cp:lastPrinted>2021-06-28T14:48:33Z</cp:lastPrinted>
  <dcterms:created xsi:type="dcterms:W3CDTF">2020-02-04T16:37:33Z</dcterms:created>
  <dcterms:modified xsi:type="dcterms:W3CDTF">2021-09-27T07:46:56Z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0x01010024AF9231145D0B49A6362F757652FF4E</vt:lpwstr>
  </property>
</Properties>
</file>