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re\Documents\work\MMO\CRF\PI_upload_202203\"/>
    </mc:Choice>
  </mc:AlternateContent>
  <xr:revisionPtr revIDLastSave="0" documentId="13_ncr:1_{091A9312-8FBD-43D5-BD8A-314CC4FF163E}" xr6:coauthVersionLast="47" xr6:coauthVersionMax="47" xr10:uidLastSave="{00000000-0000-0000-0000-000000000000}"/>
  <bookViews>
    <workbookView xWindow="2835" yWindow="-16500" windowWidth="30915" windowHeight="12675" activeTab="3" xr2:uid="{00000000-000D-0000-FFFF-FFFF00000000}"/>
  </bookViews>
  <sheets>
    <sheet name="確認事項" sheetId="7" r:id="rId1"/>
    <sheet name="List" sheetId="5" r:id="rId2"/>
    <sheet name="wheel offloading" sheetId="21" r:id="rId3"/>
    <sheet name="2022_3_9(TBL UP)" sheetId="27" r:id="rId4"/>
    <sheet name="2022_3_10(PWI)" sheetId="23" r:id="rId5"/>
    <sheet name="2022_3_15(MSA OCL) " sheetId="28" r:id="rId6"/>
  </sheets>
  <definedNames>
    <definedName name="_xlnm._FilterDatabase" localSheetId="1" hidden="1">List!$B$1:$B$54</definedName>
    <definedName name="_xlnm.Print_Area" localSheetId="4">'2022_3_10(PWI)'!$A$2:$K$9</definedName>
    <definedName name="_xlnm.Print_Area" localSheetId="5">'2022_3_15(MSA OCL) '!$A$1:$K$11</definedName>
    <definedName name="_xlnm.Print_Area" localSheetId="3">'2022_3_9(TBL UP)'!$A$1:$K$11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8" l="1"/>
  <c r="H12" i="28"/>
  <c r="L11" i="28"/>
  <c r="K11" i="28"/>
  <c r="O11" i="28" s="1"/>
  <c r="H11" i="28"/>
  <c r="L10" i="28"/>
  <c r="K10" i="28"/>
  <c r="O10" i="28" s="1"/>
  <c r="H10" i="28"/>
  <c r="C10" i="28"/>
  <c r="D10" i="28" s="1"/>
  <c r="C11" i="28" s="1"/>
  <c r="C13" i="23"/>
  <c r="C16" i="23"/>
  <c r="C9" i="23"/>
  <c r="L23" i="23"/>
  <c r="K23" i="23"/>
  <c r="O23" i="23" s="1"/>
  <c r="H23" i="23"/>
  <c r="L22" i="23"/>
  <c r="K22" i="23"/>
  <c r="O22" i="23" s="1"/>
  <c r="H22" i="23"/>
  <c r="L21" i="23"/>
  <c r="K21" i="23"/>
  <c r="O21" i="23" s="1"/>
  <c r="H21" i="23"/>
  <c r="H16" i="23"/>
  <c r="D16" i="23" s="1"/>
  <c r="K16" i="23"/>
  <c r="O16" i="23" s="1"/>
  <c r="L16" i="23"/>
  <c r="L20" i="23"/>
  <c r="K20" i="23"/>
  <c r="O20" i="23" s="1"/>
  <c r="H20" i="23"/>
  <c r="L19" i="23"/>
  <c r="K19" i="23"/>
  <c r="O19" i="23" s="1"/>
  <c r="H19" i="23"/>
  <c r="L18" i="23"/>
  <c r="K18" i="23"/>
  <c r="O18" i="23" s="1"/>
  <c r="H18" i="23"/>
  <c r="L17" i="23"/>
  <c r="K17" i="23"/>
  <c r="O17" i="23" s="1"/>
  <c r="H17" i="23"/>
  <c r="L15" i="23"/>
  <c r="K15" i="23"/>
  <c r="O15" i="23" s="1"/>
  <c r="H15" i="23"/>
  <c r="L14" i="23"/>
  <c r="K14" i="23"/>
  <c r="O14" i="23" s="1"/>
  <c r="H14" i="23"/>
  <c r="L13" i="23"/>
  <c r="K13" i="23"/>
  <c r="O13" i="23" s="1"/>
  <c r="H13" i="23"/>
  <c r="L12" i="23"/>
  <c r="K12" i="23"/>
  <c r="O12" i="23" s="1"/>
  <c r="H12" i="23"/>
  <c r="L11" i="23"/>
  <c r="K11" i="23"/>
  <c r="O11" i="23" s="1"/>
  <c r="H11" i="23"/>
  <c r="L10" i="23"/>
  <c r="K10" i="23"/>
  <c r="O10" i="23" s="1"/>
  <c r="H10" i="23"/>
  <c r="L18" i="27"/>
  <c r="K18" i="27"/>
  <c r="H18" i="27"/>
  <c r="K10" i="27"/>
  <c r="D11" i="28" l="1"/>
  <c r="C12" i="28" s="1"/>
  <c r="D12" i="28" s="1"/>
  <c r="L8" i="28"/>
  <c r="L2" i="28" s="1"/>
  <c r="C124" i="5"/>
  <c r="C123" i="5"/>
  <c r="H47" i="21" l="1"/>
  <c r="H45" i="21"/>
  <c r="H43" i="21"/>
  <c r="H42" i="21"/>
  <c r="H41" i="21"/>
  <c r="H40" i="21"/>
  <c r="H39" i="21"/>
  <c r="H38" i="21"/>
  <c r="H37" i="21"/>
  <c r="H35" i="21"/>
  <c r="H33" i="21"/>
  <c r="H31" i="21"/>
  <c r="H29" i="21"/>
  <c r="H27" i="21"/>
  <c r="H26" i="21"/>
  <c r="H25" i="21"/>
  <c r="H23" i="21"/>
  <c r="H21" i="21"/>
  <c r="H19" i="21"/>
  <c r="H18" i="21"/>
  <c r="H17" i="21"/>
  <c r="H16" i="21"/>
  <c r="H15" i="21"/>
  <c r="H14" i="21"/>
  <c r="H13" i="21"/>
  <c r="H11" i="21"/>
  <c r="H9" i="21"/>
  <c r="H7" i="21"/>
  <c r="H5" i="21"/>
  <c r="H3" i="21"/>
  <c r="D48" i="21"/>
  <c r="H48" i="21" s="1"/>
  <c r="D46" i="21"/>
  <c r="H46" i="21" s="1"/>
  <c r="D44" i="21"/>
  <c r="H44" i="21" s="1"/>
  <c r="D42" i="21"/>
  <c r="D40" i="21"/>
  <c r="D38" i="21"/>
  <c r="D36" i="21"/>
  <c r="H36" i="21" s="1"/>
  <c r="D34" i="21"/>
  <c r="H34" i="21" s="1"/>
  <c r="D32" i="21"/>
  <c r="H32" i="21" s="1"/>
  <c r="D30" i="21"/>
  <c r="H30" i="21" s="1"/>
  <c r="D28" i="21"/>
  <c r="H28" i="21" s="1"/>
  <c r="D26" i="21"/>
  <c r="D24" i="21"/>
  <c r="H24" i="21" s="1"/>
  <c r="D22" i="21"/>
  <c r="H22" i="21" s="1"/>
  <c r="D20" i="21"/>
  <c r="H20" i="21" s="1"/>
  <c r="D18" i="21"/>
  <c r="D16" i="21"/>
  <c r="D14" i="21"/>
  <c r="D12" i="21"/>
  <c r="H12" i="21" s="1"/>
  <c r="D10" i="21"/>
  <c r="H10" i="21" s="1"/>
  <c r="D8" i="21"/>
  <c r="H8" i="21" s="1"/>
  <c r="D6" i="21"/>
  <c r="H6" i="21" s="1"/>
  <c r="D4" i="21"/>
  <c r="H4" i="21" s="1"/>
  <c r="H16" i="27" l="1"/>
  <c r="L17" i="27" l="1"/>
  <c r="L16" i="27"/>
  <c r="K12" i="27" l="1"/>
  <c r="H12" i="27"/>
  <c r="D78" i="5"/>
  <c r="K17" i="27"/>
  <c r="K16" i="27"/>
  <c r="K15" i="27"/>
  <c r="K14" i="27"/>
  <c r="O14" i="27" s="1"/>
  <c r="K13" i="27"/>
  <c r="O13" i="27" s="1"/>
  <c r="K11" i="27"/>
  <c r="L14" i="27"/>
  <c r="H14" i="27"/>
  <c r="L13" i="27"/>
  <c r="H13" i="27"/>
  <c r="C112" i="5"/>
  <c r="H17" i="27"/>
  <c r="H15" i="27"/>
  <c r="H11" i="27"/>
  <c r="H10" i="27"/>
  <c r="K9" i="23" l="1"/>
  <c r="L15" i="27" l="1"/>
  <c r="O15" i="27"/>
  <c r="L11" i="27"/>
  <c r="O11" i="27"/>
  <c r="L10" i="27"/>
  <c r="O10" i="27"/>
  <c r="C10" i="27"/>
  <c r="D10" i="27" l="1"/>
  <c r="C11" i="27" s="1"/>
  <c r="D11" i="27" s="1"/>
  <c r="C12" i="27" s="1"/>
  <c r="D12" i="27" s="1"/>
  <c r="C13" i="27" s="1"/>
  <c r="L8" i="27"/>
  <c r="L2" i="27" s="1"/>
  <c r="D13" i="27" l="1"/>
  <c r="C14" i="27" s="1"/>
  <c r="D14" i="27" s="1"/>
  <c r="C15" i="27" s="1"/>
  <c r="D15" i="27" s="1"/>
  <c r="C16" i="27" s="1"/>
  <c r="D16" i="27" s="1"/>
  <c r="C17" i="27" l="1"/>
  <c r="D17" i="27" s="1"/>
  <c r="C18" i="27" s="1"/>
  <c r="D18" i="27" s="1"/>
  <c r="L9" i="23"/>
  <c r="O9" i="23"/>
  <c r="H9" i="23"/>
  <c r="L5" i="23" l="1"/>
  <c r="L3" i="23" l="1"/>
  <c r="H75" i="5" l="1"/>
  <c r="H74" i="5"/>
  <c r="G16" i="5"/>
  <c r="I9" i="5" l="1"/>
  <c r="J8" i="5" s="1"/>
  <c r="C17" i="23"/>
  <c r="D17" i="23" s="1"/>
  <c r="C18" i="23" s="1"/>
  <c r="D18" i="23" s="1"/>
  <c r="C19" i="23" s="1"/>
  <c r="D19" i="23" s="1"/>
  <c r="C20" i="23" s="1"/>
  <c r="D20" i="23" s="1"/>
  <c r="C21" i="23" s="1"/>
  <c r="D21" i="23" s="1"/>
  <c r="C22" i="23" s="1"/>
  <c r="D22" i="23" s="1"/>
  <c r="C23" i="23" s="1"/>
  <c r="D23" i="23" s="1"/>
  <c r="D9" i="23"/>
  <c r="C10" i="23" s="1"/>
  <c r="D10" i="23" s="1"/>
  <c r="C11" i="23" s="1"/>
  <c r="D11" i="23" s="1"/>
  <c r="C12" i="23" s="1"/>
  <c r="D12" i="23" s="1"/>
  <c r="D13" i="23" s="1"/>
  <c r="C14" i="23" s="1"/>
  <c r="D14" i="23" s="1"/>
  <c r="C15" i="23" s="1"/>
  <c r="D15" i="23" s="1"/>
</calcChain>
</file>

<file path=xl/sharedStrings.xml><?xml version="1.0" encoding="utf-8"?>
<sst xmlns="http://schemas.openxmlformats.org/spreadsheetml/2006/main" count="627" uniqueCount="434">
  <si>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</si>
  <si>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</si>
  <si>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</si>
  <si>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</si>
  <si>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</si>
  <si>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</si>
  <si>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</si>
  <si>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</si>
  <si>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</si>
  <si>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</si>
  <si>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</si>
  <si>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</si>
  <si>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</si>
  <si>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</si>
  <si>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</si>
  <si>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</si>
  <si>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</si>
  <si>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</si>
  <si>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</si>
  <si>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</si>
  <si>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</si>
  <si>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</si>
  <si>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</si>
  <si>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</si>
  <si>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</si>
  <si>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</si>
  <si>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</si>
  <si>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</si>
  <si>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</si>
  <si>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</si>
  <si>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</si>
  <si>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</si>
  <si>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</si>
  <si>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</si>
  <si>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</si>
  <si>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</si>
  <si>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</si>
  <si>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Duration (sec)</t>
    <phoneticPr fontId="1"/>
  </si>
  <si>
    <t>PME_OFF</t>
    <phoneticPr fontId="1"/>
  </si>
  <si>
    <t>確認事項</t>
    <rPh sb="0" eb="2">
      <t>カクニン</t>
    </rPh>
    <rPh sb="2" eb="4">
      <t>ジコウ</t>
    </rPh>
    <phoneticPr fontId="1"/>
  </si>
  <si>
    <t>PME_ON</t>
    <phoneticPr fontId="1"/>
  </si>
  <si>
    <t>MDP_CRUISE_SET</t>
  </si>
  <si>
    <t>NO.</t>
    <phoneticPr fontId="1"/>
  </si>
  <si>
    <t>回答</t>
    <rPh sb="0" eb="2">
      <t>カイトウ</t>
    </rPh>
    <phoneticPr fontId="1"/>
  </si>
  <si>
    <t>CLOSE</t>
    <phoneticPr fontId="1"/>
  </si>
  <si>
    <t>MIA_HV_ON_MAG</t>
    <phoneticPr fontId="1"/>
  </si>
  <si>
    <t>MIA_HV_ON_SW</t>
    <phoneticPr fontId="1"/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</si>
  <si>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</si>
  <si>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</si>
  <si>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</si>
  <si>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</si>
  <si>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</si>
  <si>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</si>
  <si>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</si>
  <si>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</si>
  <si>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</si>
  <si>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</si>
  <si>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</si>
  <si>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</si>
  <si>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</si>
  <si>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</si>
  <si>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</si>
  <si>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</si>
  <si>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</si>
  <si>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</si>
  <si>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</si>
  <si>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</si>
  <si>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</si>
  <si>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</si>
  <si>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</si>
  <si>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</si>
  <si>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</si>
  <si>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</si>
  <si>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</si>
  <si>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</si>
  <si>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</si>
  <si>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</si>
  <si>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</si>
  <si>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</si>
  <si>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</si>
  <si>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</si>
  <si>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</si>
  <si>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</si>
  <si>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</si>
  <si>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</si>
  <si>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</si>
  <si>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MDM_ON_SETUP</t>
    <phoneticPr fontId="1"/>
  </si>
  <si>
    <t>MDM_OFF</t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</si>
  <si>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</si>
  <si>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</si>
  <si>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</si>
  <si>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</si>
  <si>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</si>
  <si>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MEA1_HV_ON</t>
    <phoneticPr fontId="1"/>
  </si>
  <si>
    <t>MEA1_HV_SCAN_OFF</t>
    <phoneticPr fontId="1"/>
  </si>
  <si>
    <t>MEA1_OFF</t>
    <phoneticPr fontId="1"/>
  </si>
  <si>
    <t>MEA1_ON_SETUP_SW</t>
    <phoneticPr fontId="1"/>
  </si>
  <si>
    <t>ID</t>
  </si>
  <si>
    <t>date time excel</t>
  </si>
  <si>
    <t>duration(s)</t>
  </si>
  <si>
    <t>WOLS</t>
  </si>
  <si>
    <t>WOLE</t>
  </si>
  <si>
    <t>MEA1_HV_OFF</t>
    <phoneticPr fontId="1"/>
  </si>
  <si>
    <t>dcsm-EF_MEA1_HV_OFF.cps</t>
    <phoneticPr fontId="1"/>
  </si>
  <si>
    <t>MACRO COMMAND ENA</t>
    <phoneticPr fontId="1"/>
  </si>
  <si>
    <t>MC_ENA</t>
    <phoneticPr fontId="1"/>
  </si>
  <si>
    <t>main2-MC_ENA_MDP_XDOR_001_M58.cps</t>
    <phoneticPr fontId="1"/>
  </si>
  <si>
    <t>CA time</t>
    <phoneticPr fontId="1"/>
  </si>
  <si>
    <t>Time to CA [h]</t>
    <phoneticPr fontId="1"/>
  </si>
  <si>
    <t>WOL#1</t>
    <phoneticPr fontId="1"/>
  </si>
  <si>
    <t>WOL#2</t>
    <phoneticPr fontId="1"/>
  </si>
  <si>
    <t>WOL#3</t>
    <phoneticPr fontId="1"/>
  </si>
  <si>
    <t>WOL#4</t>
    <phoneticPr fontId="1"/>
  </si>
  <si>
    <t>WOL#5</t>
    <phoneticPr fontId="1"/>
  </si>
  <si>
    <t>ENA_HV_ON_H</t>
    <phoneticPr fontId="1"/>
  </si>
  <si>
    <t>ENA_HV_ON_H.cps</t>
    <phoneticPr fontId="1"/>
  </si>
  <si>
    <t>MSA_HV_ON_VFB</t>
    <phoneticPr fontId="1"/>
  </si>
  <si>
    <t>MSA_HV_OFF_VFB</t>
    <phoneticPr fontId="1"/>
  </si>
  <si>
    <t>MIA_HV_ON_RC</t>
    <phoneticPr fontId="1"/>
  </si>
  <si>
    <t>MIA_HV_ON_MAG_RC</t>
    <phoneticPr fontId="1"/>
  </si>
  <si>
    <t>MIA_HV_ON_SW_RC</t>
    <phoneticPr fontId="1"/>
  </si>
  <si>
    <t>MSA SOFT RESET</t>
    <phoneticPr fontId="1"/>
  </si>
  <si>
    <t># 2020/07/28</t>
    <phoneticPr fontId="1"/>
  </si>
  <si>
    <t>5days</t>
    <phoneticPr fontId="1"/>
  </si>
  <si>
    <t>sum</t>
    <phoneticPr fontId="1"/>
  </si>
  <si>
    <t>Relative time (h)</t>
    <phoneticPr fontId="1"/>
  </si>
  <si>
    <t>Absolute time (UTC)</t>
    <phoneticPr fontId="1"/>
  </si>
  <si>
    <t>Start</t>
    <phoneticPr fontId="1"/>
  </si>
  <si>
    <t>End</t>
    <phoneticPr fontId="1"/>
  </si>
  <si>
    <t>Event</t>
    <phoneticPr fontId="1"/>
  </si>
  <si>
    <t>Activity</t>
    <phoneticPr fontId="1"/>
  </si>
  <si>
    <t>Procedure</t>
    <phoneticPr fontId="1"/>
  </si>
  <si>
    <t>cmd count</t>
    <phoneticPr fontId="1"/>
  </si>
  <si>
    <t>WOL#6</t>
    <phoneticPr fontId="1"/>
  </si>
  <si>
    <t>WOL#7</t>
    <phoneticPr fontId="1"/>
  </si>
  <si>
    <t>WOL#8</t>
    <phoneticPr fontId="1"/>
  </si>
  <si>
    <t>WOL#9</t>
    <phoneticPr fontId="1"/>
  </si>
  <si>
    <t>main2-CRCO_PART1_XOR_002_M80</t>
  </si>
  <si>
    <t>BUS_SETUP_D</t>
    <phoneticPr fontId="1"/>
  </si>
  <si>
    <t>MDP_ON_D</t>
    <phoneticPr fontId="1"/>
  </si>
  <si>
    <t>dcsm-EF_MDP_ON</t>
    <phoneticPr fontId="1"/>
  </si>
  <si>
    <t>SI Check</t>
    <phoneticPr fontId="1"/>
  </si>
  <si>
    <t>PWI_CHECK</t>
    <phoneticPr fontId="1"/>
  </si>
  <si>
    <t>MGF_CHECK</t>
    <phoneticPr fontId="1"/>
  </si>
  <si>
    <t>MASTWPT_CHECK</t>
    <phoneticPr fontId="1"/>
  </si>
  <si>
    <t>MDM_CHECK</t>
    <phoneticPr fontId="1"/>
  </si>
  <si>
    <t>ENA_CHECK</t>
    <phoneticPr fontId="1"/>
  </si>
  <si>
    <t>MEA_CHECK</t>
    <phoneticPr fontId="1"/>
  </si>
  <si>
    <t>MSA_CHECK</t>
    <phoneticPr fontId="1"/>
  </si>
  <si>
    <t>MIA_CHECK</t>
    <phoneticPr fontId="1"/>
  </si>
  <si>
    <t>HEP_CHECK</t>
    <phoneticPr fontId="1"/>
  </si>
  <si>
    <t>MSASI_CHECK</t>
    <phoneticPr fontId="1"/>
  </si>
  <si>
    <t>MDP_OFF_D</t>
    <phoneticPr fontId="1"/>
  </si>
  <si>
    <t>dcsm-EF_MDP_POWEROFF</t>
    <phoneticPr fontId="1"/>
  </si>
  <si>
    <t>BUS_OFF_D</t>
    <phoneticPr fontId="1"/>
  </si>
  <si>
    <t>dcsm-EF_BUS_MONI_OFF</t>
    <phoneticPr fontId="1"/>
  </si>
  <si>
    <t>TCSF_MSASI</t>
    <phoneticPr fontId="1"/>
  </si>
  <si>
    <t>dcsm-tcfs_tbl1_msasi_set.cps</t>
  </si>
  <si>
    <t>MSA_SOFT_RESET2</t>
    <phoneticPr fontId="1"/>
  </si>
  <si>
    <t>dcsm-EF_MSA_SOFT_RESET2.cps</t>
    <phoneticPr fontId="1"/>
  </si>
  <si>
    <t>WAIT3600</t>
    <phoneticPr fontId="1"/>
  </si>
  <si>
    <t>WAIT3500</t>
    <phoneticPr fontId="1"/>
  </si>
  <si>
    <t>MSASI_DARK_1</t>
    <phoneticPr fontId="1"/>
  </si>
  <si>
    <t>dcsm-MSASI_dark_CO_sequence1.cps</t>
    <phoneticPr fontId="1"/>
  </si>
  <si>
    <t>MSASI_DARK_2</t>
    <phoneticPr fontId="1"/>
  </si>
  <si>
    <t>dcsm-MSASI_dark_CO_sequence2.cps</t>
    <phoneticPr fontId="1"/>
  </si>
  <si>
    <t>MEA2_MEM_DMP</t>
    <phoneticPr fontId="1"/>
  </si>
  <si>
    <t>dcsm-MEA2_MEM_DMP.cps</t>
  </si>
  <si>
    <t>WAIT19357</t>
    <phoneticPr fontId="1"/>
  </si>
  <si>
    <t>WAIT1800</t>
    <phoneticPr fontId="1"/>
  </si>
  <si>
    <t>WAIT_SEC 1800</t>
    <phoneticPr fontId="1"/>
  </si>
  <si>
    <t>WOL#10</t>
    <phoneticPr fontId="1"/>
  </si>
  <si>
    <t>WOL#11</t>
    <phoneticPr fontId="1"/>
  </si>
  <si>
    <t>WOL#12</t>
    <phoneticPr fontId="1"/>
  </si>
  <si>
    <t>WOL#13</t>
    <phoneticPr fontId="1"/>
  </si>
  <si>
    <t>WOL#14</t>
    <phoneticPr fontId="1"/>
  </si>
  <si>
    <t>WOL#15</t>
    <phoneticPr fontId="1"/>
  </si>
  <si>
    <t>WOL#16</t>
    <phoneticPr fontId="1"/>
  </si>
  <si>
    <t># WOL#1</t>
    <phoneticPr fontId="1"/>
  </si>
  <si>
    <t># WOL#2</t>
    <phoneticPr fontId="1"/>
  </si>
  <si>
    <t># WOL#3</t>
    <phoneticPr fontId="1"/>
  </si>
  <si>
    <t># WOL#4</t>
    <phoneticPr fontId="1"/>
  </si>
  <si>
    <t># WOL#5</t>
    <phoneticPr fontId="1"/>
  </si>
  <si>
    <t>main2-MDP_HK_RepInt_6.cps</t>
  </si>
  <si>
    <t>MDP_ERR_LOG_DUMP</t>
    <phoneticPr fontId="1"/>
  </si>
  <si>
    <t>main2-MDP_ERR_LOG_DUMP_TL_XDOR_001_M08</t>
  </si>
  <si>
    <t>MDP_HK_REPINT_6</t>
    <phoneticPr fontId="1"/>
  </si>
  <si>
    <t>TLM_MODE_7</t>
    <phoneticPr fontId="1"/>
  </si>
  <si>
    <t>TLM mode change (MODE_7)</t>
    <phoneticPr fontId="1"/>
  </si>
  <si>
    <t>main2-BUS_TLM_MODE_7.cps</t>
    <phoneticPr fontId="1"/>
  </si>
  <si>
    <t>CrouseCheckOut</t>
    <phoneticPr fontId="1"/>
  </si>
  <si>
    <t>CRCO_BUS_MONI_ON</t>
    <phoneticPr fontId="1"/>
  </si>
  <si>
    <t>main2-CRCO_PART1_XOR_003_M80</t>
    <phoneticPr fontId="1"/>
  </si>
  <si>
    <t>CRCO_ENA</t>
    <phoneticPr fontId="1"/>
  </si>
  <si>
    <t>CRCO_MASTWPT</t>
    <phoneticPr fontId="1"/>
  </si>
  <si>
    <t>CRCO_MDM</t>
    <phoneticPr fontId="1"/>
  </si>
  <si>
    <t>CRCO_MDP_OFF</t>
    <phoneticPr fontId="1"/>
  </si>
  <si>
    <t>CRCO_MDP_ON</t>
    <phoneticPr fontId="1"/>
  </si>
  <si>
    <t>CRCO_MEA</t>
    <phoneticPr fontId="1"/>
  </si>
  <si>
    <t>CRCO_MGF</t>
    <phoneticPr fontId="1"/>
  </si>
  <si>
    <t>CRCO_MIA</t>
    <phoneticPr fontId="1"/>
  </si>
  <si>
    <t>CRCO_MSASI</t>
    <phoneticPr fontId="1"/>
  </si>
  <si>
    <t>CRCO_MSA</t>
    <phoneticPr fontId="1"/>
  </si>
  <si>
    <t>CRCO_PME_OFF</t>
    <phoneticPr fontId="1"/>
  </si>
  <si>
    <t>CRCO_PME_ON</t>
    <phoneticPr fontId="1"/>
  </si>
  <si>
    <t>CRCO_PWI</t>
    <phoneticPr fontId="1"/>
  </si>
  <si>
    <t>CRCO_SI_READY</t>
    <phoneticPr fontId="1"/>
  </si>
  <si>
    <t>CRCO_HEPE</t>
    <phoneticPr fontId="1"/>
  </si>
  <si>
    <t>CRCO_HEPI</t>
    <phoneticPr fontId="1"/>
  </si>
  <si>
    <t>dcsm-EF_BUS_MONI_ON</t>
  </si>
  <si>
    <t>dcsm-EF_MDP_ON</t>
  </si>
  <si>
    <t>dcsm-EF_MDP_CRUISE_SET</t>
  </si>
  <si>
    <t>dcsm-MDP_HK_REPINT_6</t>
  </si>
  <si>
    <t>main2-CRCO_PART2_XOR_002_M80</t>
  </si>
  <si>
    <t>dcsm-EF_MDP_POWEROFF</t>
  </si>
  <si>
    <t>main2-CRCO_PART4_XOR_002_M80</t>
  </si>
  <si>
    <t>dcsm-EF_BUS_MONI_OFF</t>
  </si>
  <si>
    <t>dcsm-tcfs_tbl1_msasi_set</t>
  </si>
  <si>
    <t>dcsm-EF_MSA_ON</t>
  </si>
  <si>
    <t>dcsm-EF_PME_ON</t>
  </si>
  <si>
    <t>dcsm-EF_PWI_ON_CRUISE</t>
  </si>
  <si>
    <t>dcsm-EF_MGF_ON</t>
  </si>
  <si>
    <t>dcsm-EF_MEA_ON_SW</t>
  </si>
  <si>
    <t>dcsm-EF_MEA1_ON_SW</t>
  </si>
  <si>
    <t>dcsm-EF_MEA_ON_MAG</t>
  </si>
  <si>
    <t>dcsm-EF_ENA_power_ON</t>
  </si>
  <si>
    <t>dcsm-EF_MIA_ON</t>
  </si>
  <si>
    <t>dcsm-EF_HEP_ON_START_for_TL</t>
  </si>
  <si>
    <t>dcsm-EF_MDM_ON</t>
  </si>
  <si>
    <t>dcsm-EF_MEA_HV_ON</t>
  </si>
  <si>
    <t>dcsm-EF_MEA1_HV_ON</t>
  </si>
  <si>
    <t>dcsm-EF_MIA_HV_ON</t>
  </si>
  <si>
    <t>dcsm-EF_MIA_HV_ON_MAG</t>
  </si>
  <si>
    <t>dcsm-EF_MIA_HV_ON_SW</t>
  </si>
  <si>
    <t>dcsm-EF_MIA_HV_ON_RC</t>
  </si>
  <si>
    <t>dcsm-EF_MIA_HV_ON_MAG_RC</t>
  </si>
  <si>
    <t>dcsm-EF_MIA_HV_ON_SW_RC</t>
  </si>
  <si>
    <t>dcsm-EF_MSA_HV_ON_1,dcsm-EF_MSA_HV_ON_2</t>
  </si>
  <si>
    <t>dcsm-EF_MSA_HV_ON_1_VFB,dcsm-EF_MSA_HV_ON_2_VFB</t>
  </si>
  <si>
    <t>dcsm-EF_ENA_HV_ON</t>
  </si>
  <si>
    <t>dcsm-EF_ENA_HV_ON_H</t>
  </si>
  <si>
    <t>dcsm-EF_HEPE_HV_ON_OBS_START</t>
  </si>
  <si>
    <t>dcsm-EF_BUS_TLM_MODE_5</t>
  </si>
  <si>
    <t>dcsm-EF_BUS_TLM_MODE_10</t>
  </si>
  <si>
    <t>dcsm-EF_BUS_TLM_MODE_7</t>
  </si>
  <si>
    <t>dcsm-EF_HEPE_HV_OFF_OBS_OFF</t>
  </si>
  <si>
    <t>dcsm-EF_ENA_HV_OFF</t>
  </si>
  <si>
    <t>dcsm-EF_MSA_HV_OFF</t>
  </si>
  <si>
    <t>dcsm-EF_MSA_HV_OFF_VFB</t>
  </si>
  <si>
    <t>dcsm-EF_MIA_HV_OFF</t>
  </si>
  <si>
    <t>dcsm-EF_MEA_HV_SCAN_OFF</t>
  </si>
  <si>
    <t>dcsm-EF_MEA1_HV_SCAN_OFF</t>
  </si>
  <si>
    <t>dcsm-EF_MEA_HV_OFF</t>
  </si>
  <si>
    <t>dcsm-EF_MEA1_HV_OFF</t>
  </si>
  <si>
    <t>dcsm-EF_HEPE_OFF_STOP</t>
  </si>
  <si>
    <t>dcsm-EF_MIA_OFF</t>
  </si>
  <si>
    <t>dcsm-EF_ENA_power_OFF</t>
  </si>
  <si>
    <t>dcsm-EF_MEA_OFF</t>
  </si>
  <si>
    <t>dcsm-EF_MEA1_OFF</t>
  </si>
  <si>
    <t>dcsm-EF_MGF_OFF</t>
  </si>
  <si>
    <t>dcsm-EF_PME_OFF</t>
  </si>
  <si>
    <t>dcsm-EF_MSA_OFF</t>
  </si>
  <si>
    <t>dcsm-EF_MDM_OFF</t>
  </si>
  <si>
    <t>dcsm-EF_MSA_SOFT_RESET2</t>
  </si>
  <si>
    <t>dcsm-MC_ENA_MDP</t>
  </si>
  <si>
    <t>dcsm-MSASI_dark_CO_sequence1</t>
  </si>
  <si>
    <t>dcsm-MSASI_dark_CO_sequence2</t>
  </si>
  <si>
    <t>dcsm-MEA2_MEM_DMP</t>
  </si>
  <si>
    <t>dcsm-MDP_ERR_LOG_DUMP</t>
  </si>
  <si>
    <t>dcsm-CRCO_BUS_MONI_ON</t>
  </si>
  <si>
    <t>dcsm-CRCO_ENA_CHECK</t>
  </si>
  <si>
    <t>dcsm-CRCO_HEPE_CHECK</t>
  </si>
  <si>
    <t>dcsm-CRCO_HEPI_CHECK</t>
  </si>
  <si>
    <t>dcsm-CRCO_MASTWPT_CHECK</t>
  </si>
  <si>
    <t>dcsm-CRCO_MDM_CHECK</t>
  </si>
  <si>
    <t>dcsm-CRCO_MDP_OFF</t>
  </si>
  <si>
    <t>dcsm-CRCO_MDP_ON</t>
  </si>
  <si>
    <t>dcsm-CRCO_MEA_CHECK</t>
  </si>
  <si>
    <t>dcsm-CRCO_MGF_CHECK</t>
  </si>
  <si>
    <t>dcsm-CRCO_MIA_CHECK</t>
  </si>
  <si>
    <t>dcsm-CRCO_MSASI_CHECK</t>
  </si>
  <si>
    <t>dcsm-CRCO_MSA_CHECK</t>
  </si>
  <si>
    <t>dcsm-CRCO_PME_OFF</t>
  </si>
  <si>
    <t>dcsm-CRCO_PME_ON</t>
  </si>
  <si>
    <t>dcsm-CRCO_PWI_CHECK</t>
  </si>
  <si>
    <t>dcsm-CRCO_SI_READY</t>
  </si>
  <si>
    <t>WAIT_SEC 3600</t>
    <phoneticPr fontId="1"/>
  </si>
  <si>
    <t>CRCO_MIA_C</t>
    <phoneticPr fontId="1"/>
  </si>
  <si>
    <t>dcsm-CRCO_MIA_CHECK_C</t>
  </si>
  <si>
    <t>main2-MSA_TABLE_UPLOAD</t>
  </si>
  <si>
    <t>CRCO_MSA_C</t>
    <phoneticPr fontId="1"/>
  </si>
  <si>
    <t>dcsm-CRCO_MSA_CHECK_C</t>
    <phoneticPr fontId="1"/>
  </si>
  <si>
    <t>MSA_ON_SETUP_C</t>
    <phoneticPr fontId="1"/>
  </si>
  <si>
    <t>dcsm-EF_MSA_ON_C</t>
    <phoneticPr fontId="1"/>
  </si>
  <si>
    <t>MDP TABLE UPLOAD</t>
    <phoneticPr fontId="1"/>
  </si>
  <si>
    <t>T_MDP_ON</t>
    <phoneticPr fontId="1"/>
  </si>
  <si>
    <t>XDOR_BJXR_C887_NECP_M700101_00002.BC</t>
  </si>
  <si>
    <t>T_MDP_DPU1</t>
    <phoneticPr fontId="1"/>
  </si>
  <si>
    <t>XDOR_BJXR_C888_NECP_M700201_00001.BC</t>
  </si>
  <si>
    <t>T_MDP_DPU1_LOAD</t>
    <phoneticPr fontId="1"/>
  </si>
  <si>
    <t>T_MDP_DPU1_DUMP</t>
    <phoneticPr fontId="1"/>
  </si>
  <si>
    <t>XDOR_BJXR_C890_NECP_M700203_00001.BC</t>
  </si>
  <si>
    <t>T_MDP_DPU2_LOAD</t>
    <phoneticPr fontId="1"/>
  </si>
  <si>
    <t>T_MDP_DPU2_DUMP</t>
    <phoneticPr fontId="1"/>
  </si>
  <si>
    <t>XDOR_BJXR_C892_NECP_M700205_00002.BC</t>
  </si>
  <si>
    <t>T_MDP_OFF</t>
    <phoneticPr fontId="1"/>
  </si>
  <si>
    <t>XDOR_BJXR_C893_NECP_M700301_00002.BC</t>
  </si>
  <si>
    <t>MSA_TBL_UP1</t>
    <phoneticPr fontId="1"/>
  </si>
  <si>
    <t>XDOR_BJXR_C636_NECP_M185001_00001</t>
  </si>
  <si>
    <t>MSA_TBL_UP2</t>
    <phoneticPr fontId="1"/>
  </si>
  <si>
    <t>MSA_TBL_UP3</t>
    <phoneticPr fontId="1"/>
  </si>
  <si>
    <t>XDOR_BJXR_C637_NECP_M185002_00001</t>
  </si>
  <si>
    <t>XDOR_BJXR_C638_NECP_M185003_00001</t>
  </si>
  <si>
    <t>WAIT139168</t>
    <phoneticPr fontId="1"/>
  </si>
  <si>
    <t>WAIT_SEC 139168</t>
    <phoneticPr fontId="1"/>
  </si>
  <si>
    <t xml:space="preserve">2021-164T04:55:14.000Z </t>
    <phoneticPr fontId="1"/>
  </si>
  <si>
    <t xml:space="preserve">2021-164T05:15:14.000Z </t>
  </si>
  <si>
    <t xml:space="preserve">2021-165T05:48:37.000Z </t>
  </si>
  <si>
    <t xml:space="preserve">2021-165T05:28:37.000Z </t>
    <phoneticPr fontId="1"/>
  </si>
  <si>
    <t xml:space="preserve">2021-166T05:49:51.000Z </t>
  </si>
  <si>
    <t xml:space="preserve">2021-167T05:51:02.000Z </t>
  </si>
  <si>
    <t xml:space="preserve">2021-166T05:29:51.000Z </t>
    <phoneticPr fontId="1"/>
  </si>
  <si>
    <t xml:space="preserve">2021-167T21:54:18.000Z </t>
  </si>
  <si>
    <t xml:space="preserve">2021-168T05:52:17.000Z </t>
  </si>
  <si>
    <t xml:space="preserve">2021-167T05:31:02.000Z </t>
    <phoneticPr fontId="1"/>
  </si>
  <si>
    <t xml:space="preserve">2021-169T00:04:13.000Z </t>
  </si>
  <si>
    <t xml:space="preserve">2021-170T08:32:13.000Z </t>
  </si>
  <si>
    <t>Power cycle</t>
    <phoneticPr fontId="1"/>
  </si>
  <si>
    <t xml:space="preserve">2021-167T21:34:18.000Z </t>
    <phoneticPr fontId="1"/>
  </si>
  <si>
    <t xml:space="preserve">2021-171T07:01:41.000Z </t>
  </si>
  <si>
    <t xml:space="preserve">2021-171T21:11:41.000Z </t>
  </si>
  <si>
    <t xml:space="preserve">2021-168T05:32:17.000Z </t>
    <phoneticPr fontId="1"/>
  </si>
  <si>
    <t xml:space="preserve">2021-172T05:17:06.000Z </t>
  </si>
  <si>
    <t xml:space="preserve">2021-173T05:58:47.000Z </t>
  </si>
  <si>
    <t xml:space="preserve">2021-168T23:44:13.000Z </t>
    <phoneticPr fontId="1"/>
  </si>
  <si>
    <t xml:space="preserve">2021-174T07:00:20.000Z </t>
  </si>
  <si>
    <t xml:space="preserve">2021-175T06:01:06.000Z </t>
  </si>
  <si>
    <t xml:space="preserve">2021-170T08:12:13.000Z </t>
    <phoneticPr fontId="1"/>
  </si>
  <si>
    <t xml:space="preserve">2021-175T21:50:00.000Z </t>
  </si>
  <si>
    <t xml:space="preserve">2021-176T21:24:13.000Z </t>
  </si>
  <si>
    <t xml:space="preserve">2021-171T06:41:41.000Z </t>
    <phoneticPr fontId="1"/>
  </si>
  <si>
    <t xml:space="preserve">2021-177T13:35:42.000Z </t>
  </si>
  <si>
    <t xml:space="preserve">2021-178T08:01:41.000Z </t>
  </si>
  <si>
    <t xml:space="preserve">2021-171T20:51:41.000Z </t>
    <phoneticPr fontId="1"/>
  </si>
  <si>
    <t xml:space="preserve">2021-179T06:35:34.000Z </t>
  </si>
  <si>
    <t xml:space="preserve">2021-180T07:10:33.000Z </t>
  </si>
  <si>
    <t xml:space="preserve">2021-172T04:57:06.000Z </t>
    <phoneticPr fontId="1"/>
  </si>
  <si>
    <t xml:space="preserve">2021-181T06:07:08.000Z </t>
  </si>
  <si>
    <t xml:space="preserve">2021-181T23:56:50.000Z </t>
  </si>
  <si>
    <t xml:space="preserve">2021-173T05:38:47.000Z </t>
    <phoneticPr fontId="1"/>
  </si>
  <si>
    <t xml:space="preserve">2021-174T06:40:20.000Z </t>
    <phoneticPr fontId="1"/>
  </si>
  <si>
    <t xml:space="preserve">2021-175T05:41:06.000Z </t>
    <phoneticPr fontId="1"/>
  </si>
  <si>
    <t xml:space="preserve">2021-175T21:30:00.000Z </t>
    <phoneticPr fontId="1"/>
  </si>
  <si>
    <t xml:space="preserve">2021-176T21:04:13.000Z </t>
    <phoneticPr fontId="1"/>
  </si>
  <si>
    <t>WOL#17</t>
    <phoneticPr fontId="1"/>
  </si>
  <si>
    <t xml:space="preserve">2021-177T13:15:42.000Z </t>
    <phoneticPr fontId="1"/>
  </si>
  <si>
    <t>WOL#18</t>
    <phoneticPr fontId="1"/>
  </si>
  <si>
    <t xml:space="preserve">2021-178T07:41:41.000Z </t>
    <phoneticPr fontId="1"/>
  </si>
  <si>
    <t>WOL#19</t>
    <phoneticPr fontId="1"/>
  </si>
  <si>
    <t xml:space="preserve">2021-179T06:15:34.000Z </t>
    <phoneticPr fontId="1"/>
  </si>
  <si>
    <t>WOL#20</t>
    <phoneticPr fontId="1"/>
  </si>
  <si>
    <t xml:space="preserve">2021-180T06:50:33.000Z </t>
    <phoneticPr fontId="1"/>
  </si>
  <si>
    <t>WOL#21</t>
    <phoneticPr fontId="1"/>
  </si>
  <si>
    <t xml:space="preserve">2021-181T05:47:08.000Z </t>
    <phoneticPr fontId="1"/>
  </si>
  <si>
    <t>WOL#22</t>
    <phoneticPr fontId="1"/>
  </si>
  <si>
    <t xml:space="preserve">2021-181T23:36:50.000Z </t>
    <phoneticPr fontId="1"/>
  </si>
  <si>
    <t>WOL#23</t>
    <phoneticPr fontId="1"/>
  </si>
  <si>
    <t>CRCO_CEL_MONI_OFF</t>
    <phoneticPr fontId="1"/>
  </si>
  <si>
    <t>dcsm-CRCO_CEL_MONI_OFF</t>
  </si>
  <si>
    <t>BUS_CEL_MONI_ON</t>
    <phoneticPr fontId="1"/>
  </si>
  <si>
    <t>dcsm-BUS_CEL_MONI_ON.cps</t>
    <phoneticPr fontId="10"/>
  </si>
  <si>
    <t>dcsm-BUS_CEL_MONI_ON</t>
    <phoneticPr fontId="10"/>
  </si>
  <si>
    <t>BUS_CEL_MONI_OFF</t>
  </si>
  <si>
    <t>dcsm-BUS_CEL_MONI_OFF.cps</t>
    <phoneticPr fontId="10"/>
  </si>
  <si>
    <t>dcsm-BUS_CEL_MONI_OFF</t>
  </si>
  <si>
    <t>BUS_CHG_BEFORE_CHK</t>
  </si>
  <si>
    <t>dcsm-BUS_CHG_BEFORE_CHK.cps</t>
    <phoneticPr fontId="10"/>
  </si>
  <si>
    <t>dcsm-BUS_CHG_BEFORE_CHK</t>
  </si>
  <si>
    <t>BUS_CHG_SET</t>
  </si>
  <si>
    <t>dcsm-BUS_CHG_SET.cps</t>
    <phoneticPr fontId="10"/>
  </si>
  <si>
    <t>dcsm-BUS_CHG_SET</t>
  </si>
  <si>
    <t>BUS_CHG_START</t>
  </si>
  <si>
    <t>dcsm-BUS_CHG_START.cps</t>
    <phoneticPr fontId="10"/>
  </si>
  <si>
    <t>dcsm-BUS_CHG_START</t>
  </si>
  <si>
    <t>BUS_CHG_STOP_BAT-EXT</t>
    <phoneticPr fontId="1"/>
  </si>
  <si>
    <t>dcsm-BUS_CHG_STOP_BAT-EXT.cps</t>
    <phoneticPr fontId="10"/>
  </si>
  <si>
    <t>dcsm-BUS_CHG_STOP_BAT-EXT</t>
    <phoneticPr fontId="1"/>
  </si>
  <si>
    <t>BUS_MMO_ON</t>
    <phoneticPr fontId="1"/>
  </si>
  <si>
    <t>dcsm-BUS_MMO_ON.cps</t>
    <phoneticPr fontId="10"/>
  </si>
  <si>
    <t>dcsm-BUS_MMO_ON</t>
    <phoneticPr fontId="10"/>
  </si>
  <si>
    <t>BUS_MMO_OFF</t>
  </si>
  <si>
    <t>dcsm-BUS_MMO_OFF.cps</t>
    <phoneticPr fontId="10"/>
  </si>
  <si>
    <t>dcsm-BUS_MMO_OFF</t>
  </si>
  <si>
    <t>BUS_CHG_EMERGENCY_OFF</t>
    <phoneticPr fontId="1"/>
  </si>
  <si>
    <t>dcsm-BUS_CHG_Emergency_OFF.cps</t>
    <phoneticPr fontId="10"/>
  </si>
  <si>
    <t>dcsm-BUS_CHG_Emergency_OFF</t>
  </si>
  <si>
    <t>WAIT10800</t>
    <phoneticPr fontId="1"/>
  </si>
  <si>
    <t>WAIT_SEC 10800</t>
    <phoneticPr fontId="1"/>
  </si>
  <si>
    <t>WAIT600</t>
    <phoneticPr fontId="1"/>
  </si>
  <si>
    <t>WAIT_SEC 600</t>
    <phoneticPr fontId="1"/>
  </si>
  <si>
    <t>MSA function check</t>
  </si>
  <si>
    <t>MSA software update</t>
  </si>
  <si>
    <t>END TIME</t>
    <phoneticPr fontId="1"/>
  </si>
  <si>
    <t>T_MDP_DPU1</t>
  </si>
  <si>
    <t>CRCO_MSA_C</t>
  </si>
  <si>
    <t>main2-CRCO_MSA_TABLE_UPLOAD_XDOR_002_M18</t>
    <phoneticPr fontId="1"/>
  </si>
  <si>
    <t>main2-MDP_EEPROM_UPLOAD_XDOR_010_M70</t>
  </si>
  <si>
    <t>T_MDP_ON</t>
  </si>
  <si>
    <t>T_MDP_DPU1_LOAD</t>
  </si>
  <si>
    <t>T_MDP_DPU1_DUMP</t>
  </si>
  <si>
    <t>T_MDP_DPU2_LOAD</t>
  </si>
  <si>
    <t>T_MDP_DPU2_DUMP</t>
  </si>
  <si>
    <t>T_MDP_OFF</t>
  </si>
  <si>
    <t>main2-MDP_EEPROM_UPLOAD_XDOR_010_M70</t>
    <phoneticPr fontId="1"/>
  </si>
  <si>
    <t>XDOR_BJXR_C891_NECP_M700204_00009.BC</t>
    <phoneticPr fontId="1"/>
  </si>
  <si>
    <t>XDOR_BJXR_C889_NECP_M700202_00009.BC</t>
    <phoneticPr fontId="1"/>
  </si>
  <si>
    <t>START</t>
    <phoneticPr fontId="1"/>
  </si>
  <si>
    <t>dcsm-EF_PWI_OFF</t>
    <phoneticPr fontId="1"/>
  </si>
  <si>
    <t>PWI_CHK</t>
    <phoneticPr fontId="1"/>
  </si>
  <si>
    <t>MSA_ON_SETUP_C</t>
  </si>
  <si>
    <t>MDP_CRUISE_SET</t>
    <phoneticPr fontId="1"/>
  </si>
  <si>
    <t>MSA_ON</t>
    <phoneticPr fontId="1"/>
  </si>
  <si>
    <t>使用禁止</t>
    <rPh sb="0" eb="2">
      <t>シヨウ</t>
    </rPh>
    <rPh sb="2" eb="4">
      <t>キンシ</t>
    </rPh>
    <phoneticPr fontId="1"/>
  </si>
  <si>
    <t>3/11 PASS_START</t>
    <phoneticPr fontId="1"/>
  </si>
  <si>
    <t>3/10 PASS_START</t>
    <phoneticPr fontId="1"/>
  </si>
  <si>
    <t>MDP_EEPROM_UPLOAD(PWI)</t>
    <phoneticPr fontId="1"/>
  </si>
  <si>
    <t>MSA OCL</t>
    <phoneticPr fontId="1"/>
  </si>
  <si>
    <t>MSA_OCL_CHK</t>
    <phoneticPr fontId="1"/>
  </si>
  <si>
    <t>dcsm-MSA_OCL_CHECK</t>
    <phoneticPr fontId="1"/>
  </si>
  <si>
    <t>MSA OCL CHECk</t>
    <phoneticPr fontId="1"/>
  </si>
  <si>
    <t>main2-CRCO_MSA_OCL_CHECK_XDOR_001_M18</t>
    <phoneticPr fontId="1"/>
  </si>
  <si>
    <t>main2-MSA_MDP_ON_CRUISESET_XDOR_001_M18</t>
    <phoneticPr fontId="1"/>
  </si>
  <si>
    <t>main2-PICHECKOUT_MSA_2_XDOR_001_M18.cps</t>
  </si>
  <si>
    <t>main2-PWI_CHK_XDOR_001_M11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</si>
</sst>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d\ mmm\ yy\ hh:mm:ss.000"/>
    <numFmt numFmtId="177" formatCode="yyyy/mm/dd\Thh:mm:ss"/>
    <numFmt numFmtId="178" formatCode="yyyy\-mm\-dd\Thh:mm:ss.000\Z\ "/>
    <numFmt numFmtId="179" formatCode="yyyy\-mm\-dd\Thh:mm:ss.000\Z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Arial Unicode MS"/>
      <family val="2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5" fillId="4" borderId="0" xfId="1" applyFill="1" applyAlignment="1">
      <alignment horizontal="center"/>
    </xf>
    <xf numFmtId="0" fontId="5" fillId="0" borderId="0" xfId="1" applyAlignment="1">
      <alignment horizontal="center"/>
    </xf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176" fontId="6" fillId="5" borderId="3" xfId="1" applyNumberFormat="1" applyFont="1" applyFill="1" applyBorder="1" applyAlignment="1">
      <alignment horizontal="center"/>
    </xf>
    <xf numFmtId="0" fontId="5" fillId="0" borderId="4" xfId="1" applyBorder="1" applyAlignment="1">
      <alignment horizontal="center"/>
    </xf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176" fontId="6" fillId="5" borderId="6" xfId="1" applyNumberFormat="1" applyFont="1" applyFill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0" xfId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0" fillId="6" borderId="1" xfId="0" applyFill="1" applyBorder="1">
      <alignment vertical="center"/>
    </xf>
    <xf numFmtId="177" fontId="8" fillId="3" borderId="8" xfId="0" applyNumberFormat="1" applyFont="1" applyFill="1" applyBorder="1" applyAlignment="1">
      <alignment horizontal="center" vertical="center"/>
    </xf>
    <xf numFmtId="177" fontId="8" fillId="3" borderId="0" xfId="0" applyNumberFormat="1" applyFont="1" applyFill="1" applyAlignment="1">
      <alignment horizontal="center" vertical="center"/>
    </xf>
    <xf numFmtId="177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77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1" xfId="0" applyBorder="1">
      <alignment vertical="center"/>
    </xf>
    <xf numFmtId="0" fontId="0" fillId="3" borderId="11" xfId="0" applyFill="1" applyBorder="1">
      <alignment vertical="center"/>
    </xf>
    <xf numFmtId="0" fontId="0" fillId="0" borderId="10" xfId="0" applyBorder="1">
      <alignment vertical="center"/>
    </xf>
    <xf numFmtId="0" fontId="3" fillId="0" borderId="0" xfId="0" applyFont="1" applyFill="1">
      <alignment vertical="center"/>
    </xf>
    <xf numFmtId="0" fontId="7" fillId="0" borderId="1" xfId="0" applyFont="1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3" fillId="2" borderId="1" xfId="0" applyFont="1" applyFill="1" applyBorder="1">
      <alignment vertical="center"/>
    </xf>
    <xf numFmtId="178" fontId="5" fillId="0" borderId="0" xfId="1" applyNumberFormat="1" applyAlignment="1">
      <alignment horizontal="center"/>
    </xf>
    <xf numFmtId="177" fontId="9" fillId="0" borderId="15" xfId="0" applyNumberFormat="1" applyFont="1" applyBorder="1">
      <alignment vertical="center"/>
    </xf>
    <xf numFmtId="0" fontId="9" fillId="0" borderId="1" xfId="0" applyFont="1" applyBorder="1">
      <alignment vertical="center"/>
    </xf>
    <xf numFmtId="179" fontId="5" fillId="0" borderId="0" xfId="1" applyNumberFormat="1" applyAlignment="1">
      <alignment horizontal="center"/>
    </xf>
    <xf numFmtId="0" fontId="9" fillId="0" borderId="15" xfId="0" applyFont="1" applyBorder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76" fontId="6" fillId="5" borderId="0" xfId="1" applyNumberFormat="1" applyFont="1" applyFill="1" applyBorder="1" applyAlignment="1">
      <alignment horizontal="center"/>
    </xf>
    <xf numFmtId="0" fontId="2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14" xfId="0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177" fontId="0" fillId="7" borderId="1" xfId="0" applyNumberFormat="1" applyFill="1" applyBorder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7" fontId="0" fillId="0" borderId="12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6" xfId="0" applyFont="1" applyBorder="1">
      <alignment vertical="center"/>
    </xf>
    <xf numFmtId="177" fontId="0" fillId="0" borderId="14" xfId="0" applyNumberFormat="1" applyBorder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>
      <alignment vertical="center"/>
    </xf>
    <xf numFmtId="177" fontId="0" fillId="0" borderId="17" xfId="0" applyNumberFormat="1" applyBorder="1">
      <alignment vertical="center"/>
    </xf>
    <xf numFmtId="0" fontId="0" fillId="0" borderId="17" xfId="0" applyBorder="1" applyAlignment="1">
      <alignment vertical="center"/>
    </xf>
    <xf numFmtId="0" fontId="7" fillId="0" borderId="14" xfId="0" applyFont="1" applyBorder="1">
      <alignment vertical="center"/>
    </xf>
    <xf numFmtId="0" fontId="0" fillId="0" borderId="6" xfId="0" applyBorder="1">
      <alignment vertical="center"/>
    </xf>
    <xf numFmtId="177" fontId="3" fillId="7" borderId="19" xfId="0" applyNumberFormat="1" applyFont="1" applyFill="1" applyBorder="1">
      <alignment vertical="center"/>
    </xf>
    <xf numFmtId="177" fontId="3" fillId="0" borderId="19" xfId="0" applyNumberFormat="1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10" xfId="0" applyFont="1" applyBorder="1">
      <alignment vertical="center"/>
    </xf>
    <xf numFmtId="177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177" fontId="7" fillId="0" borderId="1" xfId="0" applyNumberFormat="1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A2" sqref="A2:C4"/>
    </sheetView>
  </sheetViews>
  <sheetFormatPr defaultRowHeight="18"/>
  <cols>
    <col min="1" max="1" width="4.69921875" bestFit="1" customWidth="1"/>
    <col min="2" max="2" width="61.3984375" customWidth="1"/>
    <col min="3" max="3" width="58.8984375" customWidth="1"/>
  </cols>
  <sheetData>
    <row r="1" spans="1:4">
      <c r="A1" s="2" t="s">
        <v>42</v>
      </c>
      <c r="B1" s="2" t="s">
        <v>39</v>
      </c>
      <c r="C1" s="2" t="s">
        <v>43</v>
      </c>
      <c r="D1" s="2" t="s">
        <v>44</v>
      </c>
    </row>
    <row r="2" spans="1:4">
      <c r="A2" s="1"/>
      <c r="B2" s="1"/>
      <c r="C2" s="1"/>
      <c r="D2" s="1"/>
    </row>
    <row r="3" spans="1:4">
      <c r="A3" s="1"/>
      <c r="B3" s="3"/>
      <c r="C3" s="1"/>
      <c r="D3" s="1"/>
    </row>
    <row r="4" spans="1:4">
      <c r="A4" s="1"/>
      <c r="B4" s="1"/>
      <c r="C4" s="1"/>
      <c r="D4" s="1"/>
    </row>
    <row r="5" spans="1:4">
      <c r="A5" s="1"/>
      <c r="B5" s="1"/>
      <c r="C5" s="1"/>
      <c r="D5" s="1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>
      <c r="A8" s="1"/>
      <c r="B8" s="1"/>
      <c r="C8" s="1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/>
    </row>
    <row r="12" spans="1:4">
      <c r="A12" s="1"/>
      <c r="B12" s="1"/>
      <c r="C12" s="1"/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4"/>
  <sheetViews>
    <sheetView topLeftCell="A55" zoomScale="90" zoomScaleNormal="90" workbookViewId="0">
      <selection activeCell="B70" sqref="B70"/>
    </sheetView>
  </sheetViews>
  <sheetFormatPr defaultRowHeight="18"/>
  <cols>
    <col min="1" max="1" width="27.8984375" bestFit="1" customWidth="1"/>
    <col min="2" max="2" width="21.5" bestFit="1" customWidth="1"/>
    <col min="3" max="3" width="13.3984375" bestFit="1" customWidth="1"/>
    <col min="4" max="4" width="54.59765625" bestFit="1" customWidth="1"/>
    <col min="5" max="5" width="34" customWidth="1"/>
  </cols>
  <sheetData>
    <row r="1" spans="1:10">
      <c r="C1" t="s">
        <v>37</v>
      </c>
      <c r="D1" t="s">
        <v>89</v>
      </c>
      <c r="E1" t="s">
        <v>88</v>
      </c>
      <c r="G1" t="s">
        <v>90</v>
      </c>
    </row>
    <row r="2" spans="1:10">
      <c r="A2" t="s">
        <v>30</v>
      </c>
      <c r="B2" t="s">
        <v>0</v>
      </c>
      <c r="C2">
        <v>687</v>
      </c>
      <c r="D2" t="s">
        <v>137</v>
      </c>
      <c r="E2" t="s">
        <v>137</v>
      </c>
      <c r="G2">
        <v>25</v>
      </c>
    </row>
    <row r="3" spans="1:10">
      <c r="A3" t="s">
        <v>30</v>
      </c>
      <c r="B3" t="s">
        <v>138</v>
      </c>
      <c r="C3">
        <v>577</v>
      </c>
      <c r="D3" t="s">
        <v>47</v>
      </c>
      <c r="E3" t="s">
        <v>209</v>
      </c>
      <c r="G3">
        <v>20</v>
      </c>
    </row>
    <row r="4" spans="1:10">
      <c r="A4" s="61" t="s">
        <v>31</v>
      </c>
      <c r="B4" t="s">
        <v>1</v>
      </c>
      <c r="C4">
        <v>509</v>
      </c>
      <c r="D4" t="s">
        <v>137</v>
      </c>
      <c r="E4" t="s">
        <v>137</v>
      </c>
      <c r="G4">
        <v>11</v>
      </c>
    </row>
    <row r="5" spans="1:10">
      <c r="A5" s="61"/>
      <c r="B5" t="s">
        <v>139</v>
      </c>
      <c r="C5">
        <v>509</v>
      </c>
      <c r="D5" t="s">
        <v>140</v>
      </c>
      <c r="E5" t="s">
        <v>210</v>
      </c>
      <c r="G5">
        <v>11</v>
      </c>
    </row>
    <row r="6" spans="1:10">
      <c r="B6" t="s">
        <v>41</v>
      </c>
      <c r="C6">
        <v>42</v>
      </c>
      <c r="D6" t="s">
        <v>65</v>
      </c>
      <c r="E6" t="s">
        <v>211</v>
      </c>
      <c r="G6">
        <v>2</v>
      </c>
    </row>
    <row r="7" spans="1:10">
      <c r="B7" s="30" t="s">
        <v>186</v>
      </c>
      <c r="C7" s="30">
        <v>42</v>
      </c>
      <c r="D7" s="30" t="s">
        <v>183</v>
      </c>
      <c r="E7" s="30" t="s">
        <v>212</v>
      </c>
      <c r="F7" s="30"/>
      <c r="G7" s="30">
        <v>2</v>
      </c>
      <c r="H7" s="30"/>
      <c r="I7" s="30"/>
      <c r="J7" s="30"/>
    </row>
    <row r="8" spans="1:10">
      <c r="A8" s="61" t="s">
        <v>141</v>
      </c>
      <c r="B8" t="s">
        <v>142</v>
      </c>
      <c r="C8">
        <v>2672</v>
      </c>
      <c r="D8" t="s">
        <v>137</v>
      </c>
      <c r="E8" t="s">
        <v>137</v>
      </c>
      <c r="G8">
        <v>56</v>
      </c>
      <c r="I8">
        <v>180</v>
      </c>
      <c r="J8">
        <f>+SUM(H8,I9,I8)</f>
        <v>348</v>
      </c>
    </row>
    <row r="9" spans="1:10">
      <c r="A9" s="61"/>
      <c r="B9" t="s">
        <v>143</v>
      </c>
      <c r="C9">
        <v>4179</v>
      </c>
      <c r="D9" t="s">
        <v>137</v>
      </c>
      <c r="E9" t="s">
        <v>137</v>
      </c>
      <c r="G9">
        <v>52</v>
      </c>
      <c r="I9">
        <f>14*12</f>
        <v>168</v>
      </c>
    </row>
    <row r="10" spans="1:10">
      <c r="A10" s="61"/>
      <c r="B10" t="s">
        <v>144</v>
      </c>
      <c r="C10">
        <v>2108</v>
      </c>
      <c r="D10" t="s">
        <v>137</v>
      </c>
      <c r="E10" t="s">
        <v>137</v>
      </c>
      <c r="G10">
        <v>46</v>
      </c>
    </row>
    <row r="11" spans="1:10">
      <c r="A11" s="61"/>
      <c r="B11" t="s">
        <v>145</v>
      </c>
      <c r="C11">
        <v>1252</v>
      </c>
      <c r="D11" t="s">
        <v>137</v>
      </c>
      <c r="E11" t="s">
        <v>137</v>
      </c>
      <c r="G11">
        <v>19</v>
      </c>
    </row>
    <row r="12" spans="1:10">
      <c r="A12" s="61"/>
      <c r="B12" t="s">
        <v>146</v>
      </c>
      <c r="C12">
        <v>1134</v>
      </c>
      <c r="D12" t="s">
        <v>137</v>
      </c>
      <c r="E12" t="s">
        <v>137</v>
      </c>
      <c r="G12">
        <v>17</v>
      </c>
    </row>
    <row r="13" spans="1:10">
      <c r="A13" s="61"/>
      <c r="B13" t="s">
        <v>147</v>
      </c>
      <c r="C13">
        <v>4620</v>
      </c>
      <c r="D13" t="s">
        <v>137</v>
      </c>
      <c r="E13" t="s">
        <v>137</v>
      </c>
      <c r="G13">
        <v>51</v>
      </c>
    </row>
    <row r="14" spans="1:10">
      <c r="A14" s="61"/>
      <c r="B14" t="s">
        <v>148</v>
      </c>
      <c r="C14">
        <v>1102</v>
      </c>
      <c r="D14" t="s">
        <v>137</v>
      </c>
      <c r="E14" t="s">
        <v>137</v>
      </c>
      <c r="G14">
        <v>18</v>
      </c>
    </row>
    <row r="15" spans="1:10">
      <c r="A15" s="61"/>
      <c r="B15" t="s">
        <v>149</v>
      </c>
      <c r="C15">
        <v>1562</v>
      </c>
      <c r="D15" t="s">
        <v>137</v>
      </c>
      <c r="E15" t="s">
        <v>137</v>
      </c>
      <c r="G15">
        <v>16</v>
      </c>
    </row>
    <row r="16" spans="1:10">
      <c r="A16" s="61"/>
      <c r="B16" t="s">
        <v>150</v>
      </c>
      <c r="C16">
        <v>4936</v>
      </c>
      <c r="D16" t="s">
        <v>137</v>
      </c>
      <c r="E16" t="s">
        <v>137</v>
      </c>
      <c r="G16">
        <f>35+47</f>
        <v>82</v>
      </c>
    </row>
    <row r="17" spans="1:8">
      <c r="A17" s="61"/>
      <c r="B17" t="s">
        <v>151</v>
      </c>
      <c r="C17">
        <v>6688</v>
      </c>
      <c r="D17" t="s">
        <v>137</v>
      </c>
      <c r="E17" t="s">
        <v>213</v>
      </c>
      <c r="G17">
        <v>22</v>
      </c>
    </row>
    <row r="18" spans="1:8">
      <c r="A18" s="61" t="s">
        <v>27</v>
      </c>
      <c r="B18" t="s">
        <v>28</v>
      </c>
      <c r="C18">
        <v>120</v>
      </c>
      <c r="D18" t="s">
        <v>137</v>
      </c>
      <c r="E18" t="s">
        <v>213</v>
      </c>
      <c r="G18">
        <v>3</v>
      </c>
    </row>
    <row r="19" spans="1:8">
      <c r="A19" s="61"/>
      <c r="B19" t="s">
        <v>152</v>
      </c>
      <c r="C19">
        <v>120</v>
      </c>
      <c r="D19" t="s">
        <v>153</v>
      </c>
      <c r="E19" t="s">
        <v>214</v>
      </c>
      <c r="G19">
        <v>3</v>
      </c>
    </row>
    <row r="20" spans="1:8">
      <c r="A20" s="61" t="s">
        <v>29</v>
      </c>
      <c r="B20" t="s">
        <v>32</v>
      </c>
      <c r="C20">
        <v>220</v>
      </c>
      <c r="D20" t="s">
        <v>137</v>
      </c>
      <c r="E20" t="s">
        <v>215</v>
      </c>
      <c r="G20">
        <v>5</v>
      </c>
    </row>
    <row r="21" spans="1:8">
      <c r="A21" s="61"/>
      <c r="B21" t="s">
        <v>154</v>
      </c>
      <c r="C21">
        <v>220</v>
      </c>
      <c r="D21" t="s">
        <v>155</v>
      </c>
      <c r="E21" t="s">
        <v>216</v>
      </c>
      <c r="G21">
        <v>5</v>
      </c>
    </row>
    <row r="22" spans="1:8">
      <c r="B22" s="30" t="s">
        <v>156</v>
      </c>
      <c r="C22">
        <v>345</v>
      </c>
      <c r="D22" t="s">
        <v>157</v>
      </c>
      <c r="E22" t="s">
        <v>217</v>
      </c>
      <c r="G22">
        <v>13</v>
      </c>
    </row>
    <row r="23" spans="1:8">
      <c r="A23" s="61" t="s">
        <v>8</v>
      </c>
      <c r="B23" s="56" t="s">
        <v>2</v>
      </c>
      <c r="C23" s="56">
        <v>1092</v>
      </c>
      <c r="D23" s="56" t="s">
        <v>75</v>
      </c>
      <c r="E23" s="56" t="s">
        <v>218</v>
      </c>
      <c r="F23" s="57" t="s">
        <v>422</v>
      </c>
      <c r="G23" s="56">
        <v>15</v>
      </c>
    </row>
    <row r="24" spans="1:8">
      <c r="A24" s="61"/>
      <c r="B24" t="s">
        <v>40</v>
      </c>
      <c r="C24">
        <v>80</v>
      </c>
      <c r="D24" t="s">
        <v>63</v>
      </c>
      <c r="E24" t="s">
        <v>219</v>
      </c>
      <c r="G24">
        <v>2</v>
      </c>
    </row>
    <row r="25" spans="1:8">
      <c r="A25" s="61"/>
      <c r="B25" t="s">
        <v>7</v>
      </c>
      <c r="C25">
        <v>868</v>
      </c>
      <c r="D25" t="s">
        <v>91</v>
      </c>
      <c r="E25" t="s">
        <v>220</v>
      </c>
      <c r="G25">
        <v>27</v>
      </c>
      <c r="H25">
        <v>520</v>
      </c>
    </row>
    <row r="26" spans="1:8">
      <c r="A26" s="61"/>
      <c r="B26" t="s">
        <v>6</v>
      </c>
      <c r="C26">
        <v>14</v>
      </c>
      <c r="D26" t="s">
        <v>60</v>
      </c>
      <c r="E26" t="s">
        <v>221</v>
      </c>
      <c r="G26">
        <v>3</v>
      </c>
    </row>
    <row r="27" spans="1:8">
      <c r="A27" s="61"/>
      <c r="B27" t="s">
        <v>77</v>
      </c>
      <c r="C27">
        <v>386</v>
      </c>
      <c r="D27" t="s">
        <v>79</v>
      </c>
      <c r="E27" t="s">
        <v>222</v>
      </c>
      <c r="G27">
        <v>21</v>
      </c>
    </row>
    <row r="28" spans="1:8">
      <c r="A28" s="61"/>
      <c r="B28" t="s">
        <v>96</v>
      </c>
      <c r="C28">
        <v>292</v>
      </c>
      <c r="D28" t="s">
        <v>79</v>
      </c>
      <c r="E28" t="s">
        <v>223</v>
      </c>
      <c r="G28">
        <v>12</v>
      </c>
    </row>
    <row r="29" spans="1:8">
      <c r="A29" s="61"/>
      <c r="B29" t="s">
        <v>78</v>
      </c>
      <c r="C29">
        <v>386</v>
      </c>
      <c r="D29" t="s">
        <v>80</v>
      </c>
      <c r="E29" t="s">
        <v>224</v>
      </c>
      <c r="G29">
        <v>21</v>
      </c>
    </row>
    <row r="30" spans="1:8">
      <c r="A30" s="61"/>
      <c r="B30" t="s">
        <v>3</v>
      </c>
      <c r="C30">
        <v>564</v>
      </c>
      <c r="D30" t="s">
        <v>50</v>
      </c>
      <c r="E30" t="s">
        <v>225</v>
      </c>
      <c r="G30">
        <v>7</v>
      </c>
    </row>
    <row r="31" spans="1:8">
      <c r="A31" s="61"/>
      <c r="B31" t="s">
        <v>5</v>
      </c>
      <c r="C31">
        <v>382</v>
      </c>
      <c r="D31" t="s">
        <v>71</v>
      </c>
      <c r="E31" t="s">
        <v>226</v>
      </c>
      <c r="G31">
        <v>6</v>
      </c>
    </row>
    <row r="32" spans="1:8">
      <c r="A32" s="61"/>
      <c r="B32" t="s">
        <v>4</v>
      </c>
      <c r="C32">
        <v>1230</v>
      </c>
      <c r="D32" t="s">
        <v>56</v>
      </c>
      <c r="E32" t="s">
        <v>227</v>
      </c>
      <c r="G32">
        <v>34</v>
      </c>
    </row>
    <row r="33" spans="1:7">
      <c r="A33" s="18"/>
      <c r="B33" t="s">
        <v>86</v>
      </c>
      <c r="C33" s="27">
        <v>202</v>
      </c>
      <c r="D33" s="28" t="s">
        <v>92</v>
      </c>
      <c r="E33" t="s">
        <v>228</v>
      </c>
      <c r="F33" s="27" t="s">
        <v>85</v>
      </c>
      <c r="G33">
        <v>6</v>
      </c>
    </row>
    <row r="34" spans="1:7">
      <c r="A34" s="61" t="s">
        <v>9</v>
      </c>
      <c r="B34" t="s">
        <v>76</v>
      </c>
      <c r="C34">
        <v>1756</v>
      </c>
      <c r="D34" t="s">
        <v>58</v>
      </c>
      <c r="E34" t="s">
        <v>229</v>
      </c>
      <c r="G34">
        <v>54</v>
      </c>
    </row>
    <row r="35" spans="1:7">
      <c r="A35" s="61"/>
      <c r="B35" t="s">
        <v>93</v>
      </c>
      <c r="C35">
        <v>1702</v>
      </c>
      <c r="D35" t="s">
        <v>58</v>
      </c>
      <c r="E35" t="s">
        <v>230</v>
      </c>
      <c r="G35">
        <v>27</v>
      </c>
    </row>
    <row r="36" spans="1:7">
      <c r="A36" s="61"/>
      <c r="B36" t="s">
        <v>10</v>
      </c>
      <c r="C36">
        <v>240</v>
      </c>
      <c r="D36" t="s">
        <v>67</v>
      </c>
      <c r="E36" t="s">
        <v>231</v>
      </c>
      <c r="G36">
        <v>6</v>
      </c>
    </row>
    <row r="37" spans="1:7">
      <c r="A37" s="61"/>
      <c r="B37" t="s">
        <v>45</v>
      </c>
      <c r="C37">
        <v>142</v>
      </c>
      <c r="D37" t="s">
        <v>68</v>
      </c>
      <c r="E37" t="s">
        <v>232</v>
      </c>
      <c r="G37">
        <v>4</v>
      </c>
    </row>
    <row r="38" spans="1:7">
      <c r="A38" s="61"/>
      <c r="B38" t="s">
        <v>46</v>
      </c>
      <c r="C38">
        <v>102</v>
      </c>
      <c r="D38" t="s">
        <v>69</v>
      </c>
      <c r="E38" t="s">
        <v>233</v>
      </c>
      <c r="G38">
        <v>3</v>
      </c>
    </row>
    <row r="39" spans="1:7" s="30" customFormat="1">
      <c r="A39" s="61"/>
      <c r="B39" s="30" t="s">
        <v>118</v>
      </c>
      <c r="C39" s="30">
        <v>280</v>
      </c>
      <c r="D39" s="30" t="s">
        <v>67</v>
      </c>
      <c r="E39" s="30" t="s">
        <v>234</v>
      </c>
      <c r="G39" s="30">
        <v>7</v>
      </c>
    </row>
    <row r="40" spans="1:7" s="30" customFormat="1">
      <c r="A40" s="61"/>
      <c r="B40" s="30" t="s">
        <v>119</v>
      </c>
      <c r="C40" s="30">
        <v>262</v>
      </c>
      <c r="D40" s="30" t="s">
        <v>68</v>
      </c>
      <c r="E40" s="30" t="s">
        <v>235</v>
      </c>
      <c r="G40" s="30">
        <v>7</v>
      </c>
    </row>
    <row r="41" spans="1:7" s="30" customFormat="1">
      <c r="A41" s="61"/>
      <c r="B41" s="30" t="s">
        <v>120</v>
      </c>
      <c r="C41" s="30">
        <v>262</v>
      </c>
      <c r="D41" s="30" t="s">
        <v>69</v>
      </c>
      <c r="E41" s="30" t="s">
        <v>236</v>
      </c>
      <c r="G41" s="30">
        <v>7</v>
      </c>
    </row>
    <row r="42" spans="1:7" s="30" customFormat="1">
      <c r="A42" s="61"/>
      <c r="B42" s="30" t="s">
        <v>11</v>
      </c>
      <c r="C42" s="30">
        <v>10954</v>
      </c>
      <c r="D42" s="30" t="s">
        <v>73</v>
      </c>
      <c r="E42" s="30" t="s">
        <v>237</v>
      </c>
      <c r="G42" s="30">
        <v>232</v>
      </c>
    </row>
    <row r="43" spans="1:7" s="30" customFormat="1">
      <c r="A43" s="61"/>
      <c r="B43" s="30" t="s">
        <v>116</v>
      </c>
      <c r="C43" s="30">
        <v>6144</v>
      </c>
      <c r="D43" s="30" t="s">
        <v>73</v>
      </c>
      <c r="E43" s="30" t="s">
        <v>238</v>
      </c>
      <c r="G43" s="30">
        <v>232</v>
      </c>
    </row>
    <row r="44" spans="1:7" s="30" customFormat="1">
      <c r="A44" s="61"/>
      <c r="B44" s="30" t="s">
        <v>13</v>
      </c>
      <c r="C44" s="30">
        <v>344</v>
      </c>
      <c r="D44" s="30" t="s">
        <v>52</v>
      </c>
      <c r="E44" s="30" t="s">
        <v>239</v>
      </c>
      <c r="G44" s="30">
        <v>18</v>
      </c>
    </row>
    <row r="45" spans="1:7" s="30" customFormat="1">
      <c r="A45" s="61"/>
      <c r="B45" s="30" t="s">
        <v>114</v>
      </c>
      <c r="C45" s="30">
        <v>344</v>
      </c>
      <c r="D45" s="30" t="s">
        <v>115</v>
      </c>
      <c r="E45" s="30" t="s">
        <v>240</v>
      </c>
      <c r="G45" s="30">
        <v>18</v>
      </c>
    </row>
    <row r="46" spans="1:7" s="30" customFormat="1">
      <c r="A46" s="61"/>
      <c r="B46" s="29" t="s">
        <v>12</v>
      </c>
      <c r="C46" s="29">
        <v>270</v>
      </c>
      <c r="D46" s="29" t="s">
        <v>55</v>
      </c>
      <c r="E46" s="29" t="s">
        <v>241</v>
      </c>
      <c r="F46" s="29"/>
      <c r="G46" s="29">
        <v>6</v>
      </c>
    </row>
    <row r="47" spans="1:7" s="30" customFormat="1">
      <c r="A47" s="30" t="s">
        <v>33</v>
      </c>
      <c r="B47" s="29" t="s">
        <v>34</v>
      </c>
      <c r="C47" s="29">
        <v>42</v>
      </c>
      <c r="D47" s="29" t="s">
        <v>48</v>
      </c>
      <c r="E47" s="29" t="s">
        <v>242</v>
      </c>
      <c r="F47" s="29"/>
      <c r="G47" s="29">
        <v>2</v>
      </c>
    </row>
    <row r="48" spans="1:7" s="30" customFormat="1">
      <c r="A48" s="34" t="s">
        <v>35</v>
      </c>
      <c r="B48" s="29" t="s">
        <v>36</v>
      </c>
      <c r="C48" s="29">
        <v>42</v>
      </c>
      <c r="D48" s="29" t="s">
        <v>49</v>
      </c>
      <c r="E48" s="29" t="s">
        <v>243</v>
      </c>
      <c r="F48" s="29"/>
      <c r="G48" s="29">
        <v>2</v>
      </c>
    </row>
    <row r="49" spans="1:7" s="30" customFormat="1">
      <c r="A49" s="34" t="s">
        <v>188</v>
      </c>
      <c r="B49" s="29" t="s">
        <v>187</v>
      </c>
      <c r="C49" s="29">
        <v>2</v>
      </c>
      <c r="D49" s="29" t="s">
        <v>189</v>
      </c>
      <c r="E49" s="29" t="s">
        <v>244</v>
      </c>
      <c r="F49" s="29"/>
      <c r="G49" s="29">
        <v>1</v>
      </c>
    </row>
    <row r="50" spans="1:7" s="30" customFormat="1">
      <c r="A50" s="62" t="s">
        <v>14</v>
      </c>
      <c r="B50" s="29" t="s">
        <v>15</v>
      </c>
      <c r="C50" s="29">
        <v>190</v>
      </c>
      <c r="D50" s="29" t="s">
        <v>54</v>
      </c>
      <c r="E50" s="29" t="s">
        <v>245</v>
      </c>
      <c r="F50" s="29"/>
      <c r="G50" s="29">
        <v>5</v>
      </c>
    </row>
    <row r="51" spans="1:7" s="30" customFormat="1">
      <c r="A51" s="62"/>
      <c r="B51" s="29" t="s">
        <v>16</v>
      </c>
      <c r="C51" s="29">
        <v>198</v>
      </c>
      <c r="D51" s="29" t="s">
        <v>53</v>
      </c>
      <c r="E51" s="29" t="s">
        <v>246</v>
      </c>
      <c r="F51" s="29"/>
      <c r="G51" s="29">
        <v>4</v>
      </c>
    </row>
    <row r="52" spans="1:7" s="30" customFormat="1">
      <c r="A52" s="62"/>
      <c r="B52" s="29" t="s">
        <v>17</v>
      </c>
      <c r="C52" s="29">
        <v>714</v>
      </c>
      <c r="D52" s="29" t="s">
        <v>72</v>
      </c>
      <c r="E52" s="29" t="s">
        <v>247</v>
      </c>
      <c r="F52" s="29"/>
      <c r="G52" s="29">
        <v>24</v>
      </c>
    </row>
    <row r="53" spans="1:7" s="30" customFormat="1">
      <c r="A53" s="62"/>
      <c r="B53" s="29" t="s">
        <v>117</v>
      </c>
      <c r="C53" s="29">
        <v>774</v>
      </c>
      <c r="D53" s="29" t="s">
        <v>72</v>
      </c>
      <c r="E53" s="29" t="s">
        <v>248</v>
      </c>
      <c r="F53" s="29"/>
      <c r="G53" s="29">
        <v>25</v>
      </c>
    </row>
    <row r="54" spans="1:7" s="30" customFormat="1">
      <c r="A54" s="62"/>
      <c r="B54" s="29" t="s">
        <v>18</v>
      </c>
      <c r="C54" s="29">
        <v>60</v>
      </c>
      <c r="D54" s="29" t="s">
        <v>66</v>
      </c>
      <c r="E54" s="29" t="s">
        <v>249</v>
      </c>
      <c r="F54" s="29"/>
      <c r="G54" s="29">
        <v>1</v>
      </c>
    </row>
    <row r="55" spans="1:7" s="30" customFormat="1">
      <c r="A55" s="62"/>
      <c r="B55" s="29" t="s">
        <v>81</v>
      </c>
      <c r="C55" s="29">
        <v>210</v>
      </c>
      <c r="D55" s="29" t="s">
        <v>83</v>
      </c>
      <c r="E55" s="29" t="s">
        <v>250</v>
      </c>
      <c r="F55" s="29"/>
      <c r="G55" s="29">
        <v>24</v>
      </c>
    </row>
    <row r="56" spans="1:7">
      <c r="A56" s="62"/>
      <c r="B56" s="15" t="s">
        <v>94</v>
      </c>
      <c r="C56" s="15">
        <v>186</v>
      </c>
      <c r="D56" s="15" t="s">
        <v>83</v>
      </c>
      <c r="E56" s="15" t="s">
        <v>251</v>
      </c>
      <c r="F56" s="15"/>
      <c r="G56" s="15">
        <v>12</v>
      </c>
    </row>
    <row r="57" spans="1:7">
      <c r="A57" s="62"/>
      <c r="B57" s="15" t="s">
        <v>82</v>
      </c>
      <c r="C57" s="15">
        <v>202</v>
      </c>
      <c r="D57" s="15" t="s">
        <v>59</v>
      </c>
      <c r="E57" s="15" t="s">
        <v>252</v>
      </c>
      <c r="F57" s="15"/>
      <c r="G57" s="15">
        <v>20</v>
      </c>
    </row>
    <row r="58" spans="1:7">
      <c r="A58" s="62"/>
      <c r="B58" s="15" t="s">
        <v>102</v>
      </c>
      <c r="C58" s="15">
        <v>182</v>
      </c>
      <c r="D58" s="15" t="s">
        <v>103</v>
      </c>
      <c r="E58" s="15" t="s">
        <v>253</v>
      </c>
      <c r="F58" s="15"/>
      <c r="G58" s="15">
        <v>10</v>
      </c>
    </row>
    <row r="59" spans="1:7">
      <c r="A59" s="61" t="s">
        <v>19</v>
      </c>
      <c r="B59" s="15" t="s">
        <v>20</v>
      </c>
      <c r="C59" s="15">
        <v>70</v>
      </c>
      <c r="D59" s="15" t="s">
        <v>57</v>
      </c>
      <c r="E59" s="15" t="s">
        <v>254</v>
      </c>
      <c r="F59" s="15"/>
      <c r="G59" s="15">
        <v>4</v>
      </c>
    </row>
    <row r="60" spans="1:7">
      <c r="A60" s="61"/>
      <c r="B60" s="15" t="s">
        <v>21</v>
      </c>
      <c r="C60" s="15">
        <v>160</v>
      </c>
      <c r="D60" s="15" t="s">
        <v>70</v>
      </c>
      <c r="E60" s="15" t="s">
        <v>255</v>
      </c>
      <c r="F60" s="15"/>
      <c r="G60" s="15">
        <v>4</v>
      </c>
    </row>
    <row r="61" spans="1:7">
      <c r="A61" s="61"/>
      <c r="B61" s="15" t="s">
        <v>22</v>
      </c>
      <c r="C61" s="15">
        <v>88</v>
      </c>
      <c r="D61" s="15" t="s">
        <v>51</v>
      </c>
      <c r="E61" s="15" t="s">
        <v>256</v>
      </c>
      <c r="F61" s="15"/>
      <c r="G61" s="15">
        <v>4</v>
      </c>
    </row>
    <row r="62" spans="1:7">
      <c r="A62" s="61"/>
      <c r="B62" s="15" t="s">
        <v>23</v>
      </c>
      <c r="C62" s="15">
        <v>164</v>
      </c>
      <c r="D62" s="15" t="s">
        <v>84</v>
      </c>
      <c r="E62" s="15" t="s">
        <v>257</v>
      </c>
      <c r="F62" s="15"/>
      <c r="G62" s="15">
        <v>6</v>
      </c>
    </row>
    <row r="63" spans="1:7">
      <c r="A63" s="61"/>
      <c r="B63" s="15" t="s">
        <v>95</v>
      </c>
      <c r="C63" s="15">
        <v>160</v>
      </c>
      <c r="D63" s="15" t="s">
        <v>84</v>
      </c>
      <c r="E63" s="15" t="s">
        <v>258</v>
      </c>
      <c r="F63" s="15"/>
      <c r="G63" s="15">
        <v>4</v>
      </c>
    </row>
    <row r="64" spans="1:7">
      <c r="A64" s="61"/>
      <c r="B64" s="15" t="s">
        <v>24</v>
      </c>
      <c r="C64" s="15">
        <v>8</v>
      </c>
      <c r="D64" s="15" t="s">
        <v>61</v>
      </c>
      <c r="E64" s="15" t="s">
        <v>259</v>
      </c>
      <c r="F64" s="15"/>
      <c r="G64" s="15">
        <v>1</v>
      </c>
    </row>
    <row r="65" spans="1:8">
      <c r="A65" s="61"/>
      <c r="B65" s="15" t="s">
        <v>25</v>
      </c>
      <c r="C65" s="15">
        <v>80</v>
      </c>
      <c r="D65" s="15" t="s">
        <v>62</v>
      </c>
      <c r="E65" s="15" t="s">
        <v>417</v>
      </c>
      <c r="F65" s="15"/>
      <c r="G65" s="15">
        <v>2</v>
      </c>
    </row>
    <row r="66" spans="1:8">
      <c r="A66" s="61"/>
      <c r="B66" s="15" t="s">
        <v>38</v>
      </c>
      <c r="C66" s="15">
        <v>40</v>
      </c>
      <c r="D66" s="15" t="s">
        <v>64</v>
      </c>
      <c r="E66" s="15" t="s">
        <v>260</v>
      </c>
      <c r="F66" s="15"/>
      <c r="G66" s="15">
        <v>1</v>
      </c>
    </row>
    <row r="67" spans="1:8">
      <c r="A67" s="61"/>
      <c r="B67" s="15" t="s">
        <v>26</v>
      </c>
      <c r="C67" s="15">
        <v>380</v>
      </c>
      <c r="D67" s="15" t="s">
        <v>74</v>
      </c>
      <c r="E67" s="15" t="s">
        <v>261</v>
      </c>
      <c r="F67" s="15"/>
      <c r="G67" s="15">
        <v>25</v>
      </c>
    </row>
    <row r="68" spans="1:8">
      <c r="A68" s="18"/>
      <c r="B68" s="15" t="s">
        <v>87</v>
      </c>
      <c r="C68" s="15">
        <v>160</v>
      </c>
      <c r="D68" s="15" t="s">
        <v>92</v>
      </c>
      <c r="E68" s="15" t="s">
        <v>262</v>
      </c>
      <c r="F68" s="15" t="s">
        <v>85</v>
      </c>
      <c r="G68" s="15">
        <v>4</v>
      </c>
    </row>
    <row r="69" spans="1:8" s="30" customFormat="1">
      <c r="A69" s="30" t="s">
        <v>121</v>
      </c>
      <c r="B69" s="29" t="s">
        <v>158</v>
      </c>
      <c r="C69" s="29">
        <v>100</v>
      </c>
      <c r="D69" s="29" t="s">
        <v>159</v>
      </c>
      <c r="E69" s="29" t="s">
        <v>263</v>
      </c>
      <c r="G69" s="29">
        <v>5</v>
      </c>
    </row>
    <row r="70" spans="1:8" s="30" customFormat="1">
      <c r="A70" s="16" t="s">
        <v>426</v>
      </c>
      <c r="B70" s="17" t="s">
        <v>427</v>
      </c>
      <c r="C70" s="17">
        <v>7250</v>
      </c>
      <c r="D70" s="17" t="s">
        <v>428</v>
      </c>
      <c r="E70" s="17" t="s">
        <v>428</v>
      </c>
      <c r="G70" s="29">
        <v>24</v>
      </c>
    </row>
    <row r="71" spans="1:8">
      <c r="A71" s="15" t="s">
        <v>104</v>
      </c>
      <c r="B71" s="15" t="s">
        <v>105</v>
      </c>
      <c r="C71" s="15">
        <v>246</v>
      </c>
      <c r="D71" s="15" t="s">
        <v>106</v>
      </c>
      <c r="E71" s="15" t="s">
        <v>264</v>
      </c>
      <c r="F71" s="15"/>
      <c r="G71" s="15">
        <v>21</v>
      </c>
    </row>
    <row r="72" spans="1:8">
      <c r="B72" s="15" t="s">
        <v>160</v>
      </c>
      <c r="C72" s="15">
        <v>3600</v>
      </c>
      <c r="E72" s="15" t="s">
        <v>286</v>
      </c>
    </row>
    <row r="73" spans="1:8">
      <c r="B73" s="15" t="s">
        <v>161</v>
      </c>
      <c r="C73" s="15">
        <v>3500</v>
      </c>
    </row>
    <row r="74" spans="1:8">
      <c r="B74" s="15" t="s">
        <v>162</v>
      </c>
      <c r="C74" s="15">
        <v>768</v>
      </c>
      <c r="D74" t="s">
        <v>163</v>
      </c>
      <c r="E74" t="s">
        <v>265</v>
      </c>
      <c r="G74">
        <v>11</v>
      </c>
      <c r="H74">
        <f>5*60*60+21*60+47</f>
        <v>19307</v>
      </c>
    </row>
    <row r="75" spans="1:8">
      <c r="B75" s="15" t="s">
        <v>164</v>
      </c>
      <c r="C75" s="15">
        <v>19498</v>
      </c>
      <c r="D75" t="s">
        <v>165</v>
      </c>
      <c r="E75" t="s">
        <v>266</v>
      </c>
      <c r="G75">
        <v>55</v>
      </c>
      <c r="H75">
        <f>5*60*60+21*60+47</f>
        <v>19307</v>
      </c>
    </row>
    <row r="76" spans="1:8">
      <c r="B76" s="15" t="s">
        <v>166</v>
      </c>
      <c r="C76">
        <v>2550</v>
      </c>
      <c r="D76" t="s">
        <v>167</v>
      </c>
      <c r="E76" t="s">
        <v>267</v>
      </c>
      <c r="G76">
        <v>36</v>
      </c>
    </row>
    <row r="77" spans="1:8">
      <c r="B77" s="15" t="s">
        <v>168</v>
      </c>
      <c r="C77">
        <v>19357</v>
      </c>
    </row>
    <row r="78" spans="1:8">
      <c r="B78" s="17" t="s">
        <v>313</v>
      </c>
      <c r="C78" s="16">
        <v>139168</v>
      </c>
      <c r="D78" s="16">
        <f>24*60*60*2-9*60*60-(20*60)-32</f>
        <v>139168</v>
      </c>
      <c r="E78" s="16" t="s">
        <v>314</v>
      </c>
      <c r="F78" s="16"/>
      <c r="G78" s="16"/>
    </row>
    <row r="79" spans="1:8">
      <c r="B79" s="15" t="s">
        <v>169</v>
      </c>
      <c r="C79">
        <v>1800</v>
      </c>
      <c r="E79" t="s">
        <v>170</v>
      </c>
    </row>
    <row r="80" spans="1:8">
      <c r="B80" s="29" t="s">
        <v>184</v>
      </c>
      <c r="C80" s="30">
        <v>9080</v>
      </c>
      <c r="D80" s="30" t="s">
        <v>185</v>
      </c>
      <c r="E80" s="30" t="s">
        <v>268</v>
      </c>
      <c r="F80" s="30"/>
      <c r="G80" s="30">
        <v>6</v>
      </c>
    </row>
    <row r="81" spans="1:7">
      <c r="A81" t="s">
        <v>190</v>
      </c>
      <c r="B81" s="15" t="s">
        <v>191</v>
      </c>
      <c r="C81">
        <v>310</v>
      </c>
      <c r="D81" t="s">
        <v>192</v>
      </c>
      <c r="E81" t="s">
        <v>269</v>
      </c>
      <c r="G81">
        <v>10</v>
      </c>
    </row>
    <row r="82" spans="1:7">
      <c r="B82" s="15" t="s">
        <v>193</v>
      </c>
      <c r="C82">
        <v>1134</v>
      </c>
      <c r="D82" t="s">
        <v>192</v>
      </c>
      <c r="E82" t="s">
        <v>270</v>
      </c>
      <c r="G82">
        <v>18</v>
      </c>
    </row>
    <row r="83" spans="1:7">
      <c r="B83" s="15" t="s">
        <v>207</v>
      </c>
      <c r="C83">
        <v>2206</v>
      </c>
      <c r="D83" t="s">
        <v>192</v>
      </c>
      <c r="E83" t="s">
        <v>271</v>
      </c>
      <c r="G83">
        <v>36</v>
      </c>
    </row>
    <row r="84" spans="1:7">
      <c r="B84" s="15" t="s">
        <v>208</v>
      </c>
      <c r="C84">
        <v>2730</v>
      </c>
      <c r="D84" t="s">
        <v>192</v>
      </c>
      <c r="E84" t="s">
        <v>272</v>
      </c>
      <c r="G84">
        <v>48</v>
      </c>
    </row>
    <row r="85" spans="1:7">
      <c r="B85" s="15" t="s">
        <v>194</v>
      </c>
      <c r="C85">
        <v>1848</v>
      </c>
      <c r="D85" t="s">
        <v>192</v>
      </c>
      <c r="E85" t="s">
        <v>273</v>
      </c>
      <c r="G85">
        <v>41</v>
      </c>
    </row>
    <row r="86" spans="1:7">
      <c r="B86" s="15" t="s">
        <v>195</v>
      </c>
      <c r="C86">
        <v>2332</v>
      </c>
      <c r="D86" t="s">
        <v>192</v>
      </c>
      <c r="E86" t="s">
        <v>274</v>
      </c>
      <c r="G86">
        <v>45</v>
      </c>
    </row>
    <row r="87" spans="1:7">
      <c r="B87" s="15" t="s">
        <v>196</v>
      </c>
      <c r="C87">
        <v>120</v>
      </c>
      <c r="D87" t="s">
        <v>192</v>
      </c>
      <c r="E87" t="s">
        <v>275</v>
      </c>
      <c r="G87">
        <v>4</v>
      </c>
    </row>
    <row r="88" spans="1:7">
      <c r="B88" s="15" t="s">
        <v>197</v>
      </c>
      <c r="C88">
        <v>509</v>
      </c>
      <c r="D88" t="s">
        <v>192</v>
      </c>
      <c r="E88" t="s">
        <v>276</v>
      </c>
      <c r="G88">
        <v>12</v>
      </c>
    </row>
    <row r="89" spans="1:7">
      <c r="B89" s="15" t="s">
        <v>198</v>
      </c>
      <c r="C89">
        <v>4620</v>
      </c>
      <c r="D89" t="s">
        <v>192</v>
      </c>
      <c r="E89" t="s">
        <v>277</v>
      </c>
      <c r="G89">
        <v>52</v>
      </c>
    </row>
    <row r="90" spans="1:7">
      <c r="B90" s="15" t="s">
        <v>199</v>
      </c>
      <c r="C90">
        <v>4019</v>
      </c>
      <c r="D90" t="s">
        <v>192</v>
      </c>
      <c r="E90" t="s">
        <v>278</v>
      </c>
      <c r="G90">
        <v>49</v>
      </c>
    </row>
    <row r="91" spans="1:7">
      <c r="B91" s="15" t="s">
        <v>200</v>
      </c>
      <c r="C91">
        <v>1562</v>
      </c>
      <c r="D91" t="s">
        <v>192</v>
      </c>
      <c r="E91" t="s">
        <v>279</v>
      </c>
      <c r="G91">
        <v>17</v>
      </c>
    </row>
    <row r="92" spans="1:7">
      <c r="B92" s="17" t="s">
        <v>287</v>
      </c>
      <c r="C92" s="16">
        <v>1892</v>
      </c>
      <c r="D92" s="16"/>
      <c r="E92" s="16" t="s">
        <v>288</v>
      </c>
      <c r="F92" s="16"/>
      <c r="G92" s="16">
        <v>20</v>
      </c>
    </row>
    <row r="93" spans="1:7">
      <c r="B93" s="15" t="s">
        <v>201</v>
      </c>
      <c r="C93">
        <v>6688</v>
      </c>
      <c r="D93" t="s">
        <v>192</v>
      </c>
      <c r="E93" t="s">
        <v>280</v>
      </c>
      <c r="G93">
        <v>23</v>
      </c>
    </row>
    <row r="94" spans="1:7">
      <c r="B94" s="17" t="s">
        <v>290</v>
      </c>
      <c r="C94" s="16">
        <v>1102</v>
      </c>
      <c r="D94" s="16" t="s">
        <v>192</v>
      </c>
      <c r="E94" s="16" t="s">
        <v>291</v>
      </c>
      <c r="F94" s="16"/>
      <c r="G94" s="16">
        <v>19</v>
      </c>
    </row>
    <row r="95" spans="1:7">
      <c r="B95" s="15" t="s">
        <v>202</v>
      </c>
      <c r="C95">
        <v>1102</v>
      </c>
      <c r="D95" t="s">
        <v>192</v>
      </c>
      <c r="E95" t="s">
        <v>281</v>
      </c>
      <c r="G95">
        <v>19</v>
      </c>
    </row>
    <row r="96" spans="1:7">
      <c r="B96" s="15" t="s">
        <v>203</v>
      </c>
      <c r="C96">
        <v>160</v>
      </c>
      <c r="D96" t="s">
        <v>192</v>
      </c>
      <c r="E96" t="s">
        <v>282</v>
      </c>
      <c r="G96">
        <v>5</v>
      </c>
    </row>
    <row r="97" spans="1:7">
      <c r="B97" s="15" t="s">
        <v>204</v>
      </c>
      <c r="C97">
        <v>160</v>
      </c>
      <c r="D97" t="s">
        <v>192</v>
      </c>
      <c r="E97" t="s">
        <v>283</v>
      </c>
      <c r="G97">
        <v>5</v>
      </c>
    </row>
    <row r="98" spans="1:7">
      <c r="B98" s="15" t="s">
        <v>205</v>
      </c>
      <c r="C98">
        <v>2512</v>
      </c>
      <c r="D98" t="s">
        <v>192</v>
      </c>
      <c r="E98" t="s">
        <v>284</v>
      </c>
      <c r="G98">
        <v>51</v>
      </c>
    </row>
    <row r="99" spans="1:7">
      <c r="B99" s="15" t="s">
        <v>206</v>
      </c>
      <c r="C99">
        <v>377</v>
      </c>
      <c r="D99" t="s">
        <v>192</v>
      </c>
      <c r="E99" t="s">
        <v>285</v>
      </c>
      <c r="G99">
        <v>17</v>
      </c>
    </row>
    <row r="100" spans="1:7">
      <c r="B100" s="17" t="s">
        <v>307</v>
      </c>
      <c r="C100" s="16">
        <v>7558</v>
      </c>
      <c r="D100" s="16" t="s">
        <v>289</v>
      </c>
      <c r="E100" s="16" t="s">
        <v>308</v>
      </c>
      <c r="F100" s="16"/>
      <c r="G100" s="16">
        <v>8</v>
      </c>
    </row>
    <row r="101" spans="1:7">
      <c r="B101" s="17" t="s">
        <v>309</v>
      </c>
      <c r="C101" s="16">
        <v>948</v>
      </c>
      <c r="D101" s="16" t="s">
        <v>289</v>
      </c>
      <c r="E101" s="16" t="s">
        <v>311</v>
      </c>
      <c r="F101" s="16"/>
      <c r="G101" s="16">
        <v>4</v>
      </c>
    </row>
    <row r="102" spans="1:7">
      <c r="B102" s="17" t="s">
        <v>310</v>
      </c>
      <c r="C102" s="16">
        <v>160</v>
      </c>
      <c r="D102" s="16" t="s">
        <v>289</v>
      </c>
      <c r="E102" s="16" t="s">
        <v>312</v>
      </c>
      <c r="F102" s="16"/>
      <c r="G102" s="16">
        <v>4</v>
      </c>
    </row>
    <row r="103" spans="1:7">
      <c r="B103" s="40" t="s">
        <v>292</v>
      </c>
      <c r="C103" s="16">
        <v>1092</v>
      </c>
      <c r="D103" s="16" t="s">
        <v>75</v>
      </c>
      <c r="E103" s="16" t="s">
        <v>293</v>
      </c>
      <c r="F103" s="16"/>
      <c r="G103" s="16">
        <v>15</v>
      </c>
    </row>
    <row r="104" spans="1:7">
      <c r="A104" t="s">
        <v>294</v>
      </c>
      <c r="B104" s="17" t="s">
        <v>295</v>
      </c>
      <c r="C104" s="16">
        <v>200</v>
      </c>
      <c r="D104" s="16" t="s">
        <v>413</v>
      </c>
      <c r="E104" s="16" t="s">
        <v>296</v>
      </c>
      <c r="F104" s="16"/>
      <c r="G104" s="16"/>
    </row>
    <row r="105" spans="1:7">
      <c r="B105" s="17" t="s">
        <v>297</v>
      </c>
      <c r="C105" s="16">
        <v>40</v>
      </c>
      <c r="D105" s="16" t="s">
        <v>413</v>
      </c>
      <c r="E105" s="16" t="s">
        <v>298</v>
      </c>
      <c r="F105" s="16"/>
      <c r="G105" s="16"/>
    </row>
    <row r="106" spans="1:7">
      <c r="B106" s="17" t="s">
        <v>299</v>
      </c>
      <c r="C106" s="16">
        <v>232</v>
      </c>
      <c r="D106" s="16" t="s">
        <v>406</v>
      </c>
      <c r="E106" s="16" t="s">
        <v>415</v>
      </c>
      <c r="F106" s="16"/>
      <c r="G106" s="16"/>
    </row>
    <row r="107" spans="1:7">
      <c r="B107" s="17" t="s">
        <v>300</v>
      </c>
      <c r="C107" s="16">
        <v>6000</v>
      </c>
      <c r="D107" s="16" t="s">
        <v>406</v>
      </c>
      <c r="E107" s="16" t="s">
        <v>301</v>
      </c>
      <c r="F107" s="16"/>
      <c r="G107" s="16"/>
    </row>
    <row r="108" spans="1:7">
      <c r="B108" s="17" t="s">
        <v>302</v>
      </c>
      <c r="C108" s="16">
        <v>232</v>
      </c>
      <c r="D108" s="16" t="s">
        <v>406</v>
      </c>
      <c r="E108" s="16" t="s">
        <v>414</v>
      </c>
      <c r="F108" s="16"/>
      <c r="G108" s="16"/>
    </row>
    <row r="109" spans="1:7">
      <c r="B109" s="17" t="s">
        <v>303</v>
      </c>
      <c r="C109" s="16">
        <v>6000</v>
      </c>
      <c r="D109" s="16" t="s">
        <v>406</v>
      </c>
      <c r="E109" s="16" t="s">
        <v>304</v>
      </c>
      <c r="F109" s="16"/>
      <c r="G109" s="16"/>
    </row>
    <row r="110" spans="1:7">
      <c r="B110" s="17" t="s">
        <v>305</v>
      </c>
      <c r="C110" s="16">
        <v>80</v>
      </c>
      <c r="D110" s="16" t="s">
        <v>406</v>
      </c>
      <c r="E110" s="16" t="s">
        <v>306</v>
      </c>
      <c r="F110" s="16"/>
      <c r="G110" s="16"/>
    </row>
    <row r="112" spans="1:7">
      <c r="C112">
        <f>127*60</f>
        <v>7620</v>
      </c>
    </row>
    <row r="113" spans="2:7">
      <c r="B113" s="15" t="s">
        <v>367</v>
      </c>
      <c r="C113">
        <v>40</v>
      </c>
      <c r="D113" t="s">
        <v>192</v>
      </c>
      <c r="E113" t="s">
        <v>368</v>
      </c>
      <c r="G113">
        <v>1</v>
      </c>
    </row>
    <row r="114" spans="2:7">
      <c r="B114" s="15" t="s">
        <v>369</v>
      </c>
      <c r="C114">
        <v>40</v>
      </c>
      <c r="D114" s="46" t="s">
        <v>370</v>
      </c>
      <c r="E114" s="46" t="s">
        <v>371</v>
      </c>
      <c r="G114">
        <v>1</v>
      </c>
    </row>
    <row r="115" spans="2:7">
      <c r="B115" t="s">
        <v>372</v>
      </c>
      <c r="C115">
        <v>40</v>
      </c>
      <c r="D115" s="46" t="s">
        <v>373</v>
      </c>
      <c r="E115" s="46" t="s">
        <v>374</v>
      </c>
      <c r="G115">
        <v>1</v>
      </c>
    </row>
    <row r="116" spans="2:7">
      <c r="B116" t="s">
        <v>375</v>
      </c>
      <c r="C116">
        <v>0</v>
      </c>
      <c r="D116" s="46" t="s">
        <v>376</v>
      </c>
      <c r="E116" s="46" t="s">
        <v>377</v>
      </c>
      <c r="G116">
        <v>0</v>
      </c>
    </row>
    <row r="117" spans="2:7">
      <c r="B117" t="s">
        <v>378</v>
      </c>
      <c r="C117">
        <v>298</v>
      </c>
      <c r="D117" s="46" t="s">
        <v>379</v>
      </c>
      <c r="E117" s="46" t="s">
        <v>380</v>
      </c>
      <c r="G117">
        <v>14</v>
      </c>
    </row>
    <row r="118" spans="2:7">
      <c r="B118" t="s">
        <v>381</v>
      </c>
      <c r="C118">
        <v>82</v>
      </c>
      <c r="D118" s="46" t="s">
        <v>382</v>
      </c>
      <c r="E118" s="46" t="s">
        <v>383</v>
      </c>
      <c r="G118">
        <v>2</v>
      </c>
    </row>
    <row r="119" spans="2:7">
      <c r="B119" t="s">
        <v>384</v>
      </c>
      <c r="C119">
        <v>160</v>
      </c>
      <c r="D119" s="46" t="s">
        <v>385</v>
      </c>
      <c r="E119" s="46" t="s">
        <v>386</v>
      </c>
      <c r="G119">
        <v>4</v>
      </c>
    </row>
    <row r="120" spans="2:7">
      <c r="B120" t="s">
        <v>387</v>
      </c>
      <c r="C120">
        <v>80</v>
      </c>
      <c r="D120" s="46" t="s">
        <v>388</v>
      </c>
      <c r="E120" s="46" t="s">
        <v>389</v>
      </c>
      <c r="G120">
        <v>2</v>
      </c>
    </row>
    <row r="121" spans="2:7">
      <c r="B121" t="s">
        <v>390</v>
      </c>
      <c r="C121">
        <v>140</v>
      </c>
      <c r="D121" s="46" t="s">
        <v>391</v>
      </c>
      <c r="E121" s="46" t="s">
        <v>392</v>
      </c>
      <c r="G121">
        <v>1</v>
      </c>
    </row>
    <row r="122" spans="2:7">
      <c r="B122" t="s">
        <v>393</v>
      </c>
      <c r="C122">
        <v>86</v>
      </c>
      <c r="D122" s="46" t="s">
        <v>394</v>
      </c>
      <c r="E122" s="46" t="s">
        <v>395</v>
      </c>
      <c r="G122">
        <v>5</v>
      </c>
    </row>
    <row r="123" spans="2:7">
      <c r="B123" t="s">
        <v>396</v>
      </c>
      <c r="C123">
        <f>3*60*60</f>
        <v>10800</v>
      </c>
      <c r="E123" t="s">
        <v>397</v>
      </c>
    </row>
    <row r="124" spans="2:7">
      <c r="B124" t="s">
        <v>398</v>
      </c>
      <c r="C124">
        <f>10*60</f>
        <v>600</v>
      </c>
      <c r="E124" t="s">
        <v>399</v>
      </c>
    </row>
  </sheetData>
  <autoFilter ref="B1:B54" xr:uid="{00000000-0009-0000-0000-000001000000}"/>
  <mergeCells count="8">
    <mergeCell ref="A59:A67"/>
    <mergeCell ref="A4:A5"/>
    <mergeCell ref="A8:A17"/>
    <mergeCell ref="A18:A19"/>
    <mergeCell ref="A20:A21"/>
    <mergeCell ref="A23:A32"/>
    <mergeCell ref="A34:A46"/>
    <mergeCell ref="A50:A58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480"/>
  <sheetViews>
    <sheetView workbookViewId="0">
      <pane ySplit="2" topLeftCell="A3" activePane="bottomLeft" state="frozen"/>
      <selection pane="bottomLeft" activeCell="F27" sqref="F27"/>
    </sheetView>
  </sheetViews>
  <sheetFormatPr defaultColWidth="9.09765625" defaultRowHeight="18"/>
  <cols>
    <col min="1" max="1" width="9.09765625" style="5"/>
    <col min="2" max="2" width="6.09765625" style="5" bestFit="1" customWidth="1"/>
    <col min="3" max="3" width="21.8984375" style="5" bestFit="1" customWidth="1"/>
    <col min="4" max="4" width="20.69921875" style="5" customWidth="1"/>
    <col min="5" max="5" width="10.8984375" style="5" bestFit="1" customWidth="1"/>
    <col min="6" max="6" width="9.09765625" style="5"/>
    <col min="7" max="7" width="8.8984375" style="14" customWidth="1"/>
    <col min="8" max="8" width="26.09765625" style="5" bestFit="1" customWidth="1"/>
    <col min="9" max="9" width="9.09765625" style="5"/>
    <col min="10" max="11" width="21.09765625" style="5" bestFit="1" customWidth="1"/>
    <col min="12" max="16384" width="9.09765625" style="5"/>
  </cols>
  <sheetData>
    <row r="1" spans="1:11">
      <c r="C1" s="5" t="s">
        <v>107</v>
      </c>
      <c r="D1" s="8">
        <v>44249.28261574074</v>
      </c>
    </row>
    <row r="2" spans="1:11" ht="18.600000000000001" thickBot="1">
      <c r="A2" s="5" t="s">
        <v>108</v>
      </c>
      <c r="B2" s="4" t="s">
        <v>97</v>
      </c>
      <c r="C2" s="4"/>
      <c r="D2" s="4" t="s">
        <v>98</v>
      </c>
      <c r="E2" s="4" t="s">
        <v>99</v>
      </c>
    </row>
    <row r="3" spans="1:11">
      <c r="A3" s="5">
        <v>0</v>
      </c>
      <c r="B3" s="6" t="s">
        <v>100</v>
      </c>
      <c r="C3" s="7"/>
      <c r="D3" s="8">
        <v>44360.205023148148</v>
      </c>
      <c r="E3" s="9">
        <v>1200</v>
      </c>
      <c r="F3" s="14" t="s">
        <v>109</v>
      </c>
      <c r="G3" s="5"/>
      <c r="H3" s="41">
        <f>+D3</f>
        <v>44360.205023148148</v>
      </c>
      <c r="I3" s="14"/>
      <c r="J3" s="42" t="s">
        <v>315</v>
      </c>
      <c r="K3" s="43" t="s">
        <v>316</v>
      </c>
    </row>
    <row r="4" spans="1:11" ht="18.600000000000001" thickBot="1">
      <c r="B4" s="10" t="s">
        <v>101</v>
      </c>
      <c r="C4" s="11"/>
      <c r="D4" s="12">
        <f>D3+E3/3600/24</f>
        <v>44360.218912037039</v>
      </c>
      <c r="E4" s="13">
        <v>0</v>
      </c>
      <c r="F4" s="14"/>
      <c r="G4" s="5"/>
      <c r="H4" s="44">
        <f t="shared" ref="H4:H48" si="0">+D4</f>
        <v>44360.218912037039</v>
      </c>
      <c r="I4" s="14"/>
      <c r="J4" s="45" t="s">
        <v>316</v>
      </c>
      <c r="K4" s="43" t="s">
        <v>317</v>
      </c>
    </row>
    <row r="5" spans="1:11">
      <c r="A5" s="5">
        <v>19.254999999999999</v>
      </c>
      <c r="B5" s="6" t="s">
        <v>100</v>
      </c>
      <c r="C5" s="7"/>
      <c r="D5" s="8">
        <v>44361.228206018517</v>
      </c>
      <c r="E5" s="9">
        <v>1200</v>
      </c>
      <c r="F5" s="14" t="s">
        <v>110</v>
      </c>
      <c r="G5" s="5"/>
      <c r="H5" s="44">
        <f t="shared" si="0"/>
        <v>44361.228206018517</v>
      </c>
      <c r="I5" s="14"/>
      <c r="J5" s="45" t="s">
        <v>318</v>
      </c>
      <c r="K5" s="43" t="s">
        <v>319</v>
      </c>
    </row>
    <row r="6" spans="1:11" ht="18.600000000000001" thickBot="1">
      <c r="B6" s="10" t="s">
        <v>101</v>
      </c>
      <c r="C6" s="11"/>
      <c r="D6" s="12">
        <f>D5+E5/3600/24</f>
        <v>44361.242094907408</v>
      </c>
      <c r="E6" s="13">
        <v>0</v>
      </c>
      <c r="F6" s="14"/>
      <c r="G6" s="5"/>
      <c r="H6" s="44">
        <f t="shared" si="0"/>
        <v>44361.242094907408</v>
      </c>
      <c r="I6" s="14"/>
      <c r="J6" s="45" t="s">
        <v>317</v>
      </c>
      <c r="K6" s="43" t="s">
        <v>320</v>
      </c>
    </row>
    <row r="7" spans="1:11">
      <c r="A7" s="5">
        <v>-23.5</v>
      </c>
      <c r="B7" s="6" t="s">
        <v>100</v>
      </c>
      <c r="C7" s="7"/>
      <c r="D7" s="8">
        <v>44362.229062500002</v>
      </c>
      <c r="E7" s="9">
        <v>1200</v>
      </c>
      <c r="F7" s="14" t="s">
        <v>111</v>
      </c>
      <c r="G7" s="5"/>
      <c r="H7" s="44">
        <f t="shared" si="0"/>
        <v>44362.229062500002</v>
      </c>
      <c r="I7" s="14"/>
      <c r="J7" s="45" t="s">
        <v>321</v>
      </c>
      <c r="K7" s="43" t="s">
        <v>322</v>
      </c>
    </row>
    <row r="8" spans="1:11" ht="18.600000000000001" thickBot="1">
      <c r="B8" s="10" t="s">
        <v>101</v>
      </c>
      <c r="C8" s="11"/>
      <c r="D8" s="12">
        <f>D7+E7/3600/24</f>
        <v>44362.242951388893</v>
      </c>
      <c r="E8" s="13">
        <v>0</v>
      </c>
      <c r="F8" s="14"/>
      <c r="G8" s="5"/>
      <c r="H8" s="44">
        <f t="shared" si="0"/>
        <v>44362.242951388893</v>
      </c>
      <c r="I8" s="14"/>
      <c r="J8" s="45" t="s">
        <v>319</v>
      </c>
      <c r="K8" s="43" t="s">
        <v>323</v>
      </c>
    </row>
    <row r="9" spans="1:11">
      <c r="A9" s="5">
        <v>-14.5</v>
      </c>
      <c r="B9" s="6" t="s">
        <v>100</v>
      </c>
      <c r="C9" s="7"/>
      <c r="D9" s="8">
        <v>44363.229884259257</v>
      </c>
      <c r="E9" s="9">
        <v>1200</v>
      </c>
      <c r="F9" s="14" t="s">
        <v>112</v>
      </c>
      <c r="G9" s="5"/>
      <c r="H9" s="44">
        <f t="shared" si="0"/>
        <v>44363.229884259257</v>
      </c>
      <c r="I9" s="14"/>
      <c r="J9" s="45" t="s">
        <v>324</v>
      </c>
      <c r="K9" s="43" t="s">
        <v>325</v>
      </c>
    </row>
    <row r="10" spans="1:11" ht="18.600000000000001" thickBot="1">
      <c r="B10" s="10" t="s">
        <v>101</v>
      </c>
      <c r="C10" s="11"/>
      <c r="D10" s="12">
        <f>D9+E9/3600/24</f>
        <v>44363.243773148148</v>
      </c>
      <c r="E10" s="13">
        <v>0</v>
      </c>
      <c r="F10" s="14"/>
      <c r="G10" s="5"/>
      <c r="H10" s="44">
        <f t="shared" si="0"/>
        <v>44363.243773148148</v>
      </c>
      <c r="I10" s="14"/>
      <c r="J10" s="45" t="s">
        <v>320</v>
      </c>
      <c r="K10" s="43" t="s">
        <v>326</v>
      </c>
    </row>
    <row r="11" spans="1:11">
      <c r="A11" s="5">
        <v>-4.5</v>
      </c>
      <c r="B11" s="6" t="s">
        <v>100</v>
      </c>
      <c r="C11" s="7"/>
      <c r="D11" s="8">
        <v>44363.898819444446</v>
      </c>
      <c r="E11" s="9">
        <v>1200</v>
      </c>
      <c r="F11" s="14" t="s">
        <v>113</v>
      </c>
      <c r="G11" s="5" t="s">
        <v>327</v>
      </c>
      <c r="H11" s="44">
        <f t="shared" si="0"/>
        <v>44363.898819444446</v>
      </c>
      <c r="I11" s="14"/>
      <c r="J11" s="45" t="s">
        <v>328</v>
      </c>
      <c r="K11" s="43" t="s">
        <v>329</v>
      </c>
    </row>
    <row r="12" spans="1:11" ht="18.600000000000001" thickBot="1">
      <c r="B12" s="10" t="s">
        <v>101</v>
      </c>
      <c r="C12" s="11"/>
      <c r="D12" s="12">
        <f>D11+E11/3600/24</f>
        <v>44363.912708333337</v>
      </c>
      <c r="E12" s="13">
        <v>0</v>
      </c>
      <c r="F12" s="14"/>
      <c r="G12" s="5"/>
      <c r="H12" s="44">
        <f t="shared" si="0"/>
        <v>44363.912708333337</v>
      </c>
      <c r="I12" s="14"/>
      <c r="J12" s="45" t="s">
        <v>322</v>
      </c>
      <c r="K12" s="43" t="s">
        <v>330</v>
      </c>
    </row>
    <row r="13" spans="1:11">
      <c r="A13" s="5">
        <v>6.5</v>
      </c>
      <c r="B13" s="6" t="s">
        <v>100</v>
      </c>
      <c r="C13" s="7"/>
      <c r="D13" s="8">
        <v>44364.230752314812</v>
      </c>
      <c r="E13" s="9">
        <v>1200</v>
      </c>
      <c r="F13" s="14" t="s">
        <v>133</v>
      </c>
      <c r="G13" s="5"/>
      <c r="H13" s="44">
        <f t="shared" si="0"/>
        <v>44364.230752314812</v>
      </c>
      <c r="I13" s="14"/>
      <c r="J13" s="45" t="s">
        <v>331</v>
      </c>
      <c r="K13" s="43" t="s">
        <v>332</v>
      </c>
    </row>
    <row r="14" spans="1:11" ht="18.600000000000001" thickBot="1">
      <c r="B14" s="10" t="s">
        <v>101</v>
      </c>
      <c r="C14" s="11"/>
      <c r="D14" s="12">
        <f>D13+E13/3600/24</f>
        <v>44364.244641203702</v>
      </c>
      <c r="E14" s="13">
        <v>0</v>
      </c>
      <c r="F14" s="14"/>
      <c r="G14" s="5"/>
      <c r="H14" s="44">
        <f t="shared" si="0"/>
        <v>44364.244641203702</v>
      </c>
      <c r="I14" s="14"/>
      <c r="J14" s="45" t="s">
        <v>323</v>
      </c>
      <c r="K14" s="43" t="s">
        <v>333</v>
      </c>
    </row>
    <row r="15" spans="1:11">
      <c r="A15" s="5">
        <v>24.5</v>
      </c>
      <c r="B15" s="6" t="s">
        <v>100</v>
      </c>
      <c r="C15" s="7"/>
      <c r="D15" s="8">
        <v>44364.989039351851</v>
      </c>
      <c r="E15" s="9">
        <v>1200</v>
      </c>
      <c r="F15" s="14" t="s">
        <v>134</v>
      </c>
      <c r="G15" s="5"/>
      <c r="H15" s="44">
        <f t="shared" si="0"/>
        <v>44364.989039351851</v>
      </c>
      <c r="I15" s="14"/>
      <c r="J15" s="45" t="s">
        <v>334</v>
      </c>
      <c r="K15" s="43" t="s">
        <v>335</v>
      </c>
    </row>
    <row r="16" spans="1:11" ht="18.600000000000001" thickBot="1">
      <c r="B16" s="10" t="s">
        <v>101</v>
      </c>
      <c r="C16" s="11"/>
      <c r="D16" s="12">
        <f>D15+E15/3600/24</f>
        <v>44365.002928240741</v>
      </c>
      <c r="E16" s="13">
        <v>0</v>
      </c>
      <c r="F16" s="14"/>
      <c r="G16" s="5"/>
      <c r="H16" s="44">
        <f t="shared" si="0"/>
        <v>44365.002928240741</v>
      </c>
      <c r="I16" s="14"/>
      <c r="J16" s="45" t="s">
        <v>325</v>
      </c>
      <c r="K16" s="43" t="s">
        <v>336</v>
      </c>
    </row>
    <row r="17" spans="1:11">
      <c r="A17" s="5">
        <v>42.5</v>
      </c>
      <c r="B17" s="6" t="s">
        <v>100</v>
      </c>
      <c r="C17" s="7"/>
      <c r="D17" s="8">
        <v>44366.341817129629</v>
      </c>
      <c r="E17" s="9">
        <v>1200</v>
      </c>
      <c r="F17" s="14" t="s">
        <v>135</v>
      </c>
      <c r="G17" s="5"/>
      <c r="H17" s="44">
        <f t="shared" si="0"/>
        <v>44366.341817129629</v>
      </c>
      <c r="I17" s="14"/>
      <c r="J17" s="45" t="s">
        <v>337</v>
      </c>
      <c r="K17" s="43" t="s">
        <v>338</v>
      </c>
    </row>
    <row r="18" spans="1:11" ht="18.600000000000001" thickBot="1">
      <c r="B18" s="10" t="s">
        <v>101</v>
      </c>
      <c r="C18" s="11"/>
      <c r="D18" s="12">
        <f>D17+E17/3600/24</f>
        <v>44366.355706018519</v>
      </c>
      <c r="E18" s="13">
        <v>0</v>
      </c>
      <c r="F18" s="14"/>
      <c r="G18" s="5"/>
      <c r="H18" s="44">
        <f t="shared" si="0"/>
        <v>44366.355706018519</v>
      </c>
      <c r="I18" s="14"/>
      <c r="J18" s="45" t="s">
        <v>326</v>
      </c>
      <c r="K18" s="43" t="s">
        <v>339</v>
      </c>
    </row>
    <row r="19" spans="1:11">
      <c r="B19" s="6" t="s">
        <v>100</v>
      </c>
      <c r="C19" s="7"/>
      <c r="D19" s="8">
        <v>44367.278946759259</v>
      </c>
      <c r="E19" s="9">
        <v>1200</v>
      </c>
      <c r="F19" s="14" t="s">
        <v>136</v>
      </c>
      <c r="G19" s="5"/>
      <c r="H19" s="44">
        <f t="shared" si="0"/>
        <v>44367.278946759259</v>
      </c>
      <c r="I19" s="14"/>
      <c r="J19" s="45" t="s">
        <v>340</v>
      </c>
      <c r="K19" s="43" t="s">
        <v>341</v>
      </c>
    </row>
    <row r="20" spans="1:11" ht="18.600000000000001" thickBot="1">
      <c r="B20" s="10" t="s">
        <v>101</v>
      </c>
      <c r="C20" s="11"/>
      <c r="D20" s="12">
        <f>D19+E19/3600/24</f>
        <v>44367.29283564815</v>
      </c>
      <c r="E20" s="13">
        <v>0</v>
      </c>
      <c r="F20" s="14"/>
      <c r="G20" s="5"/>
      <c r="H20" s="44">
        <f t="shared" si="0"/>
        <v>44367.29283564815</v>
      </c>
      <c r="I20" s="14"/>
      <c r="J20" s="45" t="s">
        <v>329</v>
      </c>
      <c r="K20" s="43" t="s">
        <v>342</v>
      </c>
    </row>
    <row r="21" spans="1:11">
      <c r="B21" s="6" t="s">
        <v>100</v>
      </c>
      <c r="C21" s="7"/>
      <c r="D21" s="8">
        <v>44367.86922453704</v>
      </c>
      <c r="E21" s="9">
        <v>1200</v>
      </c>
      <c r="F21" s="14" t="s">
        <v>171</v>
      </c>
      <c r="G21" s="5"/>
      <c r="H21" s="44">
        <f t="shared" si="0"/>
        <v>44367.86922453704</v>
      </c>
      <c r="I21" s="14"/>
      <c r="J21" s="45" t="s">
        <v>343</v>
      </c>
      <c r="K21" s="43" t="s">
        <v>344</v>
      </c>
    </row>
    <row r="22" spans="1:11" ht="18.600000000000001" thickBot="1">
      <c r="B22" s="10" t="s">
        <v>101</v>
      </c>
      <c r="C22" s="11"/>
      <c r="D22" s="12">
        <f>D21+E21/3600/24</f>
        <v>44367.883113425931</v>
      </c>
      <c r="E22" s="13">
        <v>0</v>
      </c>
      <c r="F22" s="14"/>
      <c r="G22" s="5"/>
      <c r="H22" s="44">
        <f t="shared" si="0"/>
        <v>44367.883113425931</v>
      </c>
      <c r="I22" s="14"/>
      <c r="J22" s="45" t="s">
        <v>330</v>
      </c>
      <c r="K22" s="43" t="s">
        <v>345</v>
      </c>
    </row>
    <row r="23" spans="1:11">
      <c r="B23" s="6" t="s">
        <v>100</v>
      </c>
      <c r="C23" s="7"/>
      <c r="D23" s="8">
        <v>44368.206319444442</v>
      </c>
      <c r="E23" s="9">
        <v>1200</v>
      </c>
      <c r="F23" s="14" t="s">
        <v>172</v>
      </c>
      <c r="G23" s="5"/>
      <c r="H23" s="44">
        <f t="shared" si="0"/>
        <v>44368.206319444442</v>
      </c>
      <c r="I23" s="14"/>
      <c r="J23" s="45" t="s">
        <v>346</v>
      </c>
      <c r="K23" s="43" t="s">
        <v>347</v>
      </c>
    </row>
    <row r="24" spans="1:11" ht="18.600000000000001" thickBot="1">
      <c r="B24" s="10" t="s">
        <v>101</v>
      </c>
      <c r="C24" s="11"/>
      <c r="D24" s="12">
        <f>D23+E23/3600/24</f>
        <v>44368.220208333332</v>
      </c>
      <c r="E24" s="13">
        <v>0</v>
      </c>
      <c r="F24" s="14"/>
      <c r="G24" s="5"/>
      <c r="H24" s="44">
        <f t="shared" si="0"/>
        <v>44368.220208333332</v>
      </c>
      <c r="I24" s="14"/>
      <c r="J24" s="45" t="s">
        <v>332</v>
      </c>
      <c r="K24" s="43" t="s">
        <v>348</v>
      </c>
    </row>
    <row r="25" spans="1:11">
      <c r="B25" s="6" t="s">
        <v>100</v>
      </c>
      <c r="C25" s="7"/>
      <c r="D25" s="8">
        <v>44369.235266203701</v>
      </c>
      <c r="E25" s="9">
        <v>1200</v>
      </c>
      <c r="F25" s="14" t="s">
        <v>173</v>
      </c>
      <c r="G25" s="5"/>
      <c r="H25" s="44">
        <f t="shared" si="0"/>
        <v>44369.235266203701</v>
      </c>
      <c r="I25" s="14"/>
      <c r="J25" s="43" t="s">
        <v>349</v>
      </c>
    </row>
    <row r="26" spans="1:11" ht="18.600000000000001" thickBot="1">
      <c r="B26" s="10" t="s">
        <v>101</v>
      </c>
      <c r="C26" s="11"/>
      <c r="D26" s="12">
        <f>D25+E25/3600/24</f>
        <v>44369.249155092592</v>
      </c>
      <c r="E26" s="13">
        <v>0</v>
      </c>
      <c r="F26" s="14"/>
      <c r="G26" s="5"/>
      <c r="H26" s="44">
        <f t="shared" si="0"/>
        <v>44369.249155092592</v>
      </c>
      <c r="I26" s="14"/>
      <c r="J26" s="43" t="s">
        <v>333</v>
      </c>
    </row>
    <row r="27" spans="1:11">
      <c r="B27" s="6" t="s">
        <v>100</v>
      </c>
      <c r="C27" s="7"/>
      <c r="D27" s="8">
        <v>44370.278009259258</v>
      </c>
      <c r="E27" s="9">
        <v>1200</v>
      </c>
      <c r="F27" s="14" t="s">
        <v>174</v>
      </c>
      <c r="G27" s="5"/>
      <c r="H27" s="44">
        <f t="shared" si="0"/>
        <v>44370.278009259258</v>
      </c>
      <c r="I27" s="14"/>
      <c r="J27" s="43" t="s">
        <v>350</v>
      </c>
    </row>
    <row r="28" spans="1:11" ht="18.600000000000001" thickBot="1">
      <c r="B28" s="10" t="s">
        <v>101</v>
      </c>
      <c r="C28" s="11"/>
      <c r="D28" s="12">
        <f>D27+E27/3600/24</f>
        <v>44370.291898148149</v>
      </c>
      <c r="E28" s="13">
        <v>0</v>
      </c>
      <c r="F28" s="14"/>
      <c r="G28" s="5"/>
      <c r="H28" s="44">
        <f t="shared" si="0"/>
        <v>44370.291898148149</v>
      </c>
      <c r="I28" s="14"/>
      <c r="J28" s="43" t="s">
        <v>335</v>
      </c>
    </row>
    <row r="29" spans="1:11">
      <c r="B29" s="6" t="s">
        <v>100</v>
      </c>
      <c r="C29" s="7"/>
      <c r="D29" s="8">
        <v>44371.236875000002</v>
      </c>
      <c r="E29" s="9">
        <v>1200</v>
      </c>
      <c r="F29" s="14" t="s">
        <v>175</v>
      </c>
      <c r="G29" s="5"/>
      <c r="H29" s="44">
        <f t="shared" si="0"/>
        <v>44371.236875000002</v>
      </c>
      <c r="I29" s="14"/>
      <c r="J29" s="43" t="s">
        <v>351</v>
      </c>
    </row>
    <row r="30" spans="1:11" ht="18.600000000000001" thickBot="1">
      <c r="B30" s="10" t="s">
        <v>101</v>
      </c>
      <c r="C30" s="11"/>
      <c r="D30" s="12">
        <f>D29+E29/3600/24</f>
        <v>44371.250763888893</v>
      </c>
      <c r="E30" s="13">
        <v>0</v>
      </c>
      <c r="F30" s="14"/>
      <c r="G30" s="5"/>
      <c r="H30" s="44">
        <f t="shared" si="0"/>
        <v>44371.250763888893</v>
      </c>
      <c r="I30" s="14"/>
      <c r="J30" s="43" t="s">
        <v>336</v>
      </c>
    </row>
    <row r="31" spans="1:11">
      <c r="B31" s="6" t="s">
        <v>100</v>
      </c>
      <c r="C31" s="7"/>
      <c r="D31" s="8">
        <v>44371.895833333336</v>
      </c>
      <c r="E31" s="9">
        <v>1200</v>
      </c>
      <c r="F31" s="14" t="s">
        <v>176</v>
      </c>
      <c r="G31" s="5"/>
      <c r="H31" s="44">
        <f t="shared" si="0"/>
        <v>44371.895833333336</v>
      </c>
      <c r="I31" s="14"/>
      <c r="J31" s="43" t="s">
        <v>352</v>
      </c>
    </row>
    <row r="32" spans="1:11" ht="18.600000000000001" thickBot="1">
      <c r="B32" s="10" t="s">
        <v>101</v>
      </c>
      <c r="C32" s="11"/>
      <c r="D32" s="12">
        <f>D31+E31/3600/24</f>
        <v>44371.909722222226</v>
      </c>
      <c r="E32" s="13">
        <v>0</v>
      </c>
      <c r="F32" s="14"/>
      <c r="G32" s="5"/>
      <c r="H32" s="44">
        <f t="shared" si="0"/>
        <v>44371.909722222226</v>
      </c>
      <c r="I32" s="14"/>
      <c r="J32" s="43" t="s">
        <v>338</v>
      </c>
    </row>
    <row r="33" spans="2:10">
      <c r="B33" s="6" t="s">
        <v>100</v>
      </c>
      <c r="C33" s="7"/>
      <c r="D33" s="8">
        <v>44372.877928240741</v>
      </c>
      <c r="E33" s="9">
        <v>1200</v>
      </c>
      <c r="F33" s="14" t="s">
        <v>177</v>
      </c>
      <c r="G33" s="5"/>
      <c r="H33" s="44">
        <f t="shared" si="0"/>
        <v>44372.877928240741</v>
      </c>
      <c r="I33" s="14"/>
      <c r="J33" s="43" t="s">
        <v>353</v>
      </c>
    </row>
    <row r="34" spans="2:10" ht="18.600000000000001" thickBot="1">
      <c r="B34" s="10" t="s">
        <v>101</v>
      </c>
      <c r="C34" s="11"/>
      <c r="D34" s="12">
        <f>D33+E33/3600/24</f>
        <v>44372.891817129632</v>
      </c>
      <c r="E34" s="13">
        <v>0</v>
      </c>
      <c r="F34" s="14"/>
      <c r="G34" s="5"/>
      <c r="H34" s="44">
        <f t="shared" si="0"/>
        <v>44372.891817129632</v>
      </c>
      <c r="I34" s="14"/>
      <c r="J34" s="43" t="s">
        <v>339</v>
      </c>
    </row>
    <row r="35" spans="2:10">
      <c r="B35" s="6" t="s">
        <v>100</v>
      </c>
      <c r="C35" s="7"/>
      <c r="D35" s="8">
        <v>44373.552569444444</v>
      </c>
      <c r="E35" s="9">
        <v>1200</v>
      </c>
      <c r="F35" s="14" t="s">
        <v>354</v>
      </c>
      <c r="G35" s="5"/>
      <c r="H35" s="44">
        <f t="shared" si="0"/>
        <v>44373.552569444444</v>
      </c>
      <c r="I35" s="14"/>
      <c r="J35" s="43" t="s">
        <v>355</v>
      </c>
    </row>
    <row r="36" spans="2:10" ht="18.600000000000001" thickBot="1">
      <c r="B36" s="10" t="s">
        <v>101</v>
      </c>
      <c r="C36" s="11"/>
      <c r="D36" s="12">
        <f>D35+E35/3600/24</f>
        <v>44373.566458333335</v>
      </c>
      <c r="E36" s="13">
        <v>0</v>
      </c>
      <c r="F36" s="14"/>
      <c r="G36" s="5"/>
      <c r="H36" s="44">
        <f t="shared" si="0"/>
        <v>44373.566458333335</v>
      </c>
      <c r="I36" s="14"/>
      <c r="J36" s="43" t="s">
        <v>341</v>
      </c>
    </row>
    <row r="37" spans="2:10">
      <c r="B37" s="6" t="s">
        <v>100</v>
      </c>
      <c r="C37" s="7"/>
      <c r="D37" s="8">
        <v>44374.320613425924</v>
      </c>
      <c r="E37" s="9">
        <v>1200</v>
      </c>
      <c r="F37" s="14" t="s">
        <v>356</v>
      </c>
      <c r="G37" s="5"/>
      <c r="H37" s="44">
        <f t="shared" si="0"/>
        <v>44374.320613425924</v>
      </c>
      <c r="I37" s="14"/>
      <c r="J37" s="43" t="s">
        <v>357</v>
      </c>
    </row>
    <row r="38" spans="2:10" ht="18.600000000000001" thickBot="1">
      <c r="B38" s="10" t="s">
        <v>101</v>
      </c>
      <c r="C38" s="11"/>
      <c r="D38" s="12">
        <f>D37+E37/3600/24</f>
        <v>44374.334502314814</v>
      </c>
      <c r="E38" s="13">
        <v>0</v>
      </c>
      <c r="F38" s="14"/>
      <c r="G38" s="5"/>
      <c r="H38" s="44">
        <f t="shared" si="0"/>
        <v>44374.334502314814</v>
      </c>
      <c r="I38" s="14"/>
      <c r="J38" s="43" t="s">
        <v>342</v>
      </c>
    </row>
    <row r="39" spans="2:10">
      <c r="B39" s="6" t="s">
        <v>100</v>
      </c>
      <c r="C39" s="7"/>
      <c r="D39" s="8">
        <v>44375.260810185187</v>
      </c>
      <c r="E39" s="9">
        <v>1200</v>
      </c>
      <c r="F39" s="14" t="s">
        <v>358</v>
      </c>
      <c r="G39" s="5"/>
      <c r="H39" s="44">
        <f t="shared" si="0"/>
        <v>44375.260810185187</v>
      </c>
      <c r="I39" s="14"/>
      <c r="J39" s="43" t="s">
        <v>359</v>
      </c>
    </row>
    <row r="40" spans="2:10" ht="18.600000000000001" thickBot="1">
      <c r="B40" s="10" t="s">
        <v>101</v>
      </c>
      <c r="C40" s="11"/>
      <c r="D40" s="12">
        <f>D39+E39/3600/24</f>
        <v>44375.274699074078</v>
      </c>
      <c r="E40" s="13">
        <v>0</v>
      </c>
      <c r="F40" s="14"/>
      <c r="G40" s="5"/>
      <c r="H40" s="44">
        <f t="shared" si="0"/>
        <v>44375.274699074078</v>
      </c>
      <c r="I40" s="14"/>
      <c r="J40" s="43" t="s">
        <v>344</v>
      </c>
    </row>
    <row r="41" spans="2:10">
      <c r="B41" s="6" t="s">
        <v>100</v>
      </c>
      <c r="C41" s="7"/>
      <c r="D41" s="8">
        <v>44376.285104166665</v>
      </c>
      <c r="E41" s="9">
        <v>1200</v>
      </c>
      <c r="F41" s="14" t="s">
        <v>360</v>
      </c>
      <c r="G41" s="5"/>
      <c r="H41" s="44">
        <f t="shared" si="0"/>
        <v>44376.285104166665</v>
      </c>
      <c r="I41" s="14"/>
      <c r="J41" s="43" t="s">
        <v>361</v>
      </c>
    </row>
    <row r="42" spans="2:10" ht="18.600000000000001" thickBot="1">
      <c r="B42" s="10" t="s">
        <v>101</v>
      </c>
      <c r="C42" s="11"/>
      <c r="D42" s="12">
        <f>D41+E41/3600/24</f>
        <v>44376.298993055556</v>
      </c>
      <c r="E42" s="13">
        <v>0</v>
      </c>
      <c r="F42" s="14"/>
      <c r="G42" s="5"/>
      <c r="H42" s="44">
        <f t="shared" si="0"/>
        <v>44376.298993055556</v>
      </c>
      <c r="I42" s="14"/>
      <c r="J42" s="43" t="s">
        <v>345</v>
      </c>
    </row>
    <row r="43" spans="2:10">
      <c r="B43" s="6" t="s">
        <v>100</v>
      </c>
      <c r="C43" s="7"/>
      <c r="D43" s="8">
        <v>44377.241064814814</v>
      </c>
      <c r="E43" s="9">
        <v>1200</v>
      </c>
      <c r="F43" s="14" t="s">
        <v>362</v>
      </c>
      <c r="G43" s="5"/>
      <c r="H43" s="44">
        <f t="shared" si="0"/>
        <v>44377.241064814814</v>
      </c>
      <c r="I43" s="14"/>
      <c r="J43" s="43" t="s">
        <v>363</v>
      </c>
    </row>
    <row r="44" spans="2:10" ht="18.600000000000001" thickBot="1">
      <c r="B44" s="10" t="s">
        <v>101</v>
      </c>
      <c r="C44" s="11"/>
      <c r="D44" s="12">
        <f>D43+E43/3600/24</f>
        <v>44377.254953703705</v>
      </c>
      <c r="E44" s="13">
        <v>0</v>
      </c>
      <c r="F44" s="14"/>
      <c r="G44" s="5"/>
      <c r="H44" s="44">
        <f t="shared" si="0"/>
        <v>44377.254953703705</v>
      </c>
      <c r="I44" s="14"/>
      <c r="J44" s="43" t="s">
        <v>347</v>
      </c>
    </row>
    <row r="45" spans="2:10">
      <c r="B45" s="6" t="s">
        <v>100</v>
      </c>
      <c r="C45" s="7"/>
      <c r="D45" s="8">
        <v>44377.983912037038</v>
      </c>
      <c r="E45" s="9">
        <v>1200</v>
      </c>
      <c r="F45" s="14" t="s">
        <v>364</v>
      </c>
      <c r="G45" s="5"/>
      <c r="H45" s="44">
        <f t="shared" si="0"/>
        <v>44377.983912037038</v>
      </c>
      <c r="I45" s="14"/>
      <c r="J45" s="43" t="s">
        <v>365</v>
      </c>
    </row>
    <row r="46" spans="2:10" ht="18.600000000000001" thickBot="1">
      <c r="B46" s="10" t="s">
        <v>101</v>
      </c>
      <c r="C46" s="11"/>
      <c r="D46" s="12">
        <f>D45+E45/3600/24</f>
        <v>44377.997800925928</v>
      </c>
      <c r="E46" s="13">
        <v>0</v>
      </c>
      <c r="F46" s="14"/>
      <c r="G46" s="5"/>
      <c r="H46" s="44">
        <f t="shared" si="0"/>
        <v>44377.997800925928</v>
      </c>
      <c r="I46" s="14"/>
      <c r="J46" s="43" t="s">
        <v>348</v>
      </c>
    </row>
    <row r="47" spans="2:10">
      <c r="B47" s="6" t="s">
        <v>100</v>
      </c>
      <c r="C47" s="7"/>
      <c r="D47" s="8">
        <v>44379.07775462963</v>
      </c>
      <c r="E47" s="9">
        <v>1200</v>
      </c>
      <c r="F47" s="14" t="s">
        <v>366</v>
      </c>
      <c r="G47" s="5"/>
      <c r="H47" s="44">
        <f t="shared" si="0"/>
        <v>44379.07775462963</v>
      </c>
      <c r="I47" s="14"/>
    </row>
    <row r="48" spans="2:10" ht="18.600000000000001" thickBot="1">
      <c r="B48" s="10" t="s">
        <v>101</v>
      </c>
      <c r="C48" s="11"/>
      <c r="D48" s="12">
        <f>D47+E47/3600/24</f>
        <v>44379.091643518521</v>
      </c>
      <c r="E48" s="13">
        <v>0</v>
      </c>
      <c r="F48" s="14"/>
      <c r="G48" s="5"/>
      <c r="H48" s="44">
        <f t="shared" si="0"/>
        <v>44379.091643518521</v>
      </c>
      <c r="I48" s="14"/>
    </row>
    <row r="49" spans="2:8">
      <c r="B49" s="6"/>
      <c r="C49" s="7"/>
      <c r="D49" s="8"/>
      <c r="E49" s="9"/>
      <c r="F49" s="14"/>
      <c r="G49" s="5"/>
      <c r="H49" s="14"/>
    </row>
    <row r="50" spans="2:8" ht="18.600000000000001" thickBot="1">
      <c r="B50" s="10"/>
      <c r="C50" s="11"/>
      <c r="D50" s="12"/>
      <c r="E50" s="13"/>
      <c r="F50" s="14"/>
      <c r="G50" s="5"/>
      <c r="H50" s="14"/>
    </row>
    <row r="51" spans="2:8">
      <c r="B51" s="6"/>
      <c r="C51" s="7"/>
      <c r="D51" s="8"/>
      <c r="E51" s="9"/>
      <c r="F51" s="14"/>
      <c r="G51" s="5"/>
      <c r="H51" s="14"/>
    </row>
    <row r="52" spans="2:8" ht="18.600000000000001" thickBot="1">
      <c r="B52" s="10"/>
      <c r="C52" s="11"/>
      <c r="D52" s="12"/>
      <c r="E52" s="13"/>
      <c r="F52" s="14"/>
      <c r="G52" s="5"/>
      <c r="H52" s="14"/>
    </row>
    <row r="53" spans="2:8">
      <c r="B53" s="6"/>
      <c r="C53" s="7"/>
      <c r="D53" s="8"/>
      <c r="E53" s="9"/>
      <c r="F53" s="14"/>
      <c r="G53" s="5"/>
      <c r="H53" s="14"/>
    </row>
    <row r="54" spans="2:8" ht="18.600000000000001" thickBot="1">
      <c r="B54" s="10"/>
      <c r="C54" s="11"/>
      <c r="D54" s="12"/>
      <c r="E54" s="13"/>
      <c r="F54" s="14"/>
      <c r="G54" s="5"/>
      <c r="H54" s="14"/>
    </row>
    <row r="55" spans="2:8">
      <c r="B55" s="6"/>
      <c r="C55" s="7"/>
      <c r="D55" s="8"/>
      <c r="E55" s="9"/>
      <c r="F55" s="14"/>
      <c r="G55" s="5"/>
      <c r="H55" s="14"/>
    </row>
    <row r="56" spans="2:8" ht="18.600000000000001" thickBot="1">
      <c r="B56" s="10"/>
      <c r="C56" s="11"/>
      <c r="D56" s="12"/>
      <c r="E56" s="13"/>
      <c r="F56" s="14"/>
      <c r="G56" s="5"/>
      <c r="H56" s="14"/>
    </row>
    <row r="57" spans="2:8">
      <c r="G57" s="5"/>
    </row>
    <row r="58" spans="2:8">
      <c r="G58" s="5"/>
    </row>
    <row r="59" spans="2:8">
      <c r="G59" s="5"/>
    </row>
    <row r="60" spans="2:8">
      <c r="G60" s="5"/>
    </row>
    <row r="61" spans="2:8">
      <c r="G61" s="5"/>
    </row>
    <row r="62" spans="2:8">
      <c r="G62" s="5"/>
    </row>
    <row r="63" spans="2:8">
      <c r="G63" s="5"/>
    </row>
    <row r="64" spans="2:8">
      <c r="G64" s="5"/>
    </row>
    <row r="65" spans="7:7">
      <c r="G65" s="5"/>
    </row>
    <row r="66" spans="7:7">
      <c r="G66" s="5"/>
    </row>
    <row r="67" spans="7:7">
      <c r="G67" s="5"/>
    </row>
    <row r="68" spans="7:7">
      <c r="G68" s="5"/>
    </row>
    <row r="69" spans="7:7">
      <c r="G69" s="5"/>
    </row>
    <row r="70" spans="7:7">
      <c r="G70" s="5"/>
    </row>
    <row r="71" spans="7:7">
      <c r="G71" s="5"/>
    </row>
    <row r="72" spans="7:7">
      <c r="G72" s="5"/>
    </row>
    <row r="73" spans="7:7">
      <c r="G73" s="5"/>
    </row>
    <row r="74" spans="7:7">
      <c r="G74" s="5"/>
    </row>
    <row r="75" spans="7:7">
      <c r="G75" s="5"/>
    </row>
    <row r="76" spans="7:7">
      <c r="G76" s="5"/>
    </row>
    <row r="77" spans="7:7">
      <c r="G77" s="5"/>
    </row>
    <row r="78" spans="7:7">
      <c r="G78" s="5"/>
    </row>
    <row r="79" spans="7:7">
      <c r="G79" s="5"/>
    </row>
    <row r="80" spans="7:7">
      <c r="G80" s="5"/>
    </row>
    <row r="81" spans="7:7">
      <c r="G81" s="5"/>
    </row>
    <row r="82" spans="7:7">
      <c r="G82" s="5"/>
    </row>
    <row r="83" spans="7:7">
      <c r="G83" s="5"/>
    </row>
    <row r="84" spans="7:7">
      <c r="G84" s="5"/>
    </row>
    <row r="85" spans="7:7">
      <c r="G85" s="5"/>
    </row>
    <row r="86" spans="7:7">
      <c r="G86" s="5"/>
    </row>
    <row r="87" spans="7:7">
      <c r="G87" s="5"/>
    </row>
    <row r="88" spans="7:7">
      <c r="G88" s="5"/>
    </row>
    <row r="89" spans="7:7">
      <c r="G89" s="5"/>
    </row>
    <row r="90" spans="7:7">
      <c r="G90" s="5"/>
    </row>
    <row r="91" spans="7:7">
      <c r="G91" s="5"/>
    </row>
    <row r="92" spans="7:7">
      <c r="G92" s="5"/>
    </row>
    <row r="93" spans="7:7">
      <c r="G93" s="5"/>
    </row>
    <row r="94" spans="7:7">
      <c r="G94" s="5"/>
    </row>
    <row r="95" spans="7:7">
      <c r="G95" s="5"/>
    </row>
    <row r="96" spans="7:7">
      <c r="G96" s="5"/>
    </row>
    <row r="97" spans="7:7">
      <c r="G97" s="5"/>
    </row>
    <row r="98" spans="7:7">
      <c r="G98" s="5"/>
    </row>
    <row r="99" spans="7:7">
      <c r="G99" s="5"/>
    </row>
    <row r="100" spans="7:7">
      <c r="G100" s="5"/>
    </row>
    <row r="101" spans="7:7">
      <c r="G101" s="5"/>
    </row>
    <row r="102" spans="7:7">
      <c r="G102" s="5"/>
    </row>
    <row r="103" spans="7:7">
      <c r="G103" s="5"/>
    </row>
    <row r="104" spans="7:7">
      <c r="G104" s="5"/>
    </row>
    <row r="105" spans="7:7">
      <c r="G105" s="5"/>
    </row>
    <row r="106" spans="7:7">
      <c r="G106" s="5"/>
    </row>
    <row r="107" spans="7:7">
      <c r="G107" s="5"/>
    </row>
    <row r="108" spans="7:7">
      <c r="G108" s="5"/>
    </row>
    <row r="109" spans="7:7">
      <c r="G109" s="5"/>
    </row>
    <row r="110" spans="7:7">
      <c r="G110" s="5"/>
    </row>
    <row r="111" spans="7:7">
      <c r="G111" s="5"/>
    </row>
    <row r="112" spans="7:7">
      <c r="G112" s="5"/>
    </row>
    <row r="113" spans="7:7">
      <c r="G113" s="5"/>
    </row>
    <row r="114" spans="7:7">
      <c r="G114" s="5"/>
    </row>
    <row r="115" spans="7:7">
      <c r="G115" s="5"/>
    </row>
    <row r="116" spans="7:7">
      <c r="G116" s="5"/>
    </row>
    <row r="117" spans="7:7">
      <c r="G117" s="5"/>
    </row>
    <row r="118" spans="7:7">
      <c r="G118" s="5"/>
    </row>
    <row r="119" spans="7:7">
      <c r="G119" s="5"/>
    </row>
    <row r="120" spans="7:7">
      <c r="G120" s="5"/>
    </row>
    <row r="121" spans="7:7">
      <c r="G121" s="5"/>
    </row>
    <row r="122" spans="7:7">
      <c r="G122" s="5"/>
    </row>
    <row r="123" spans="7:7">
      <c r="G123" s="5"/>
    </row>
    <row r="124" spans="7:7">
      <c r="G124" s="5"/>
    </row>
    <row r="125" spans="7:7">
      <c r="G125" s="5"/>
    </row>
    <row r="126" spans="7:7">
      <c r="G126" s="5"/>
    </row>
    <row r="127" spans="7:7">
      <c r="G127" s="5"/>
    </row>
    <row r="128" spans="7:7">
      <c r="G128" s="5"/>
    </row>
    <row r="129" spans="7:7">
      <c r="G129" s="5"/>
    </row>
    <row r="130" spans="7:7">
      <c r="G130" s="5"/>
    </row>
    <row r="131" spans="7:7">
      <c r="G131" s="5"/>
    </row>
    <row r="132" spans="7:7">
      <c r="G132" s="5"/>
    </row>
    <row r="133" spans="7:7">
      <c r="G133" s="5"/>
    </row>
    <row r="134" spans="7:7">
      <c r="G134" s="5"/>
    </row>
    <row r="135" spans="7:7">
      <c r="G135" s="5"/>
    </row>
    <row r="136" spans="7:7">
      <c r="G136" s="5"/>
    </row>
    <row r="137" spans="7:7">
      <c r="G137" s="5"/>
    </row>
    <row r="138" spans="7:7">
      <c r="G138" s="5"/>
    </row>
    <row r="139" spans="7:7">
      <c r="G139" s="5"/>
    </row>
    <row r="140" spans="7:7">
      <c r="G140" s="5"/>
    </row>
    <row r="141" spans="7:7">
      <c r="G141" s="5"/>
    </row>
    <row r="142" spans="7:7">
      <c r="G142" s="5"/>
    </row>
    <row r="143" spans="7:7">
      <c r="G143" s="5"/>
    </row>
    <row r="144" spans="7:7">
      <c r="G144" s="5"/>
    </row>
    <row r="145" spans="7:7">
      <c r="G145" s="5"/>
    </row>
    <row r="146" spans="7:7">
      <c r="G146" s="5"/>
    </row>
    <row r="147" spans="7:7">
      <c r="G147" s="5"/>
    </row>
    <row r="148" spans="7:7">
      <c r="G148" s="5"/>
    </row>
    <row r="149" spans="7:7">
      <c r="G149" s="5"/>
    </row>
    <row r="150" spans="7:7">
      <c r="G150" s="5"/>
    </row>
    <row r="151" spans="7:7">
      <c r="G151" s="5"/>
    </row>
    <row r="152" spans="7:7">
      <c r="G152" s="5"/>
    </row>
    <row r="153" spans="7:7">
      <c r="G153" s="5"/>
    </row>
    <row r="154" spans="7:7">
      <c r="G154" s="5"/>
    </row>
    <row r="155" spans="7:7">
      <c r="G155" s="5"/>
    </row>
    <row r="156" spans="7:7">
      <c r="G156" s="5"/>
    </row>
    <row r="157" spans="7:7">
      <c r="G157" s="5"/>
    </row>
    <row r="158" spans="7:7">
      <c r="G158" s="5"/>
    </row>
    <row r="159" spans="7:7">
      <c r="G159" s="5"/>
    </row>
    <row r="160" spans="7:7">
      <c r="G160" s="5"/>
    </row>
    <row r="161" spans="7:7">
      <c r="G161" s="5"/>
    </row>
    <row r="162" spans="7:7">
      <c r="G162" s="5"/>
    </row>
    <row r="163" spans="7:7">
      <c r="G163" s="5"/>
    </row>
    <row r="164" spans="7:7">
      <c r="G164" s="5"/>
    </row>
    <row r="165" spans="7:7">
      <c r="G165" s="5"/>
    </row>
    <row r="166" spans="7:7">
      <c r="G166" s="5"/>
    </row>
    <row r="167" spans="7:7">
      <c r="G167" s="5"/>
    </row>
    <row r="168" spans="7:7">
      <c r="G168" s="5"/>
    </row>
    <row r="169" spans="7:7">
      <c r="G169" s="5"/>
    </row>
    <row r="170" spans="7:7">
      <c r="G170" s="5"/>
    </row>
    <row r="171" spans="7:7">
      <c r="G171" s="5"/>
    </row>
    <row r="172" spans="7:7">
      <c r="G172" s="5"/>
    </row>
    <row r="173" spans="7:7">
      <c r="G173" s="5"/>
    </row>
    <row r="174" spans="7:7">
      <c r="G174" s="5"/>
    </row>
    <row r="175" spans="7:7">
      <c r="G175" s="5"/>
    </row>
    <row r="176" spans="7:7">
      <c r="G176" s="5"/>
    </row>
    <row r="177" spans="7:7">
      <c r="G177" s="5"/>
    </row>
    <row r="178" spans="7:7">
      <c r="G178" s="5"/>
    </row>
    <row r="179" spans="7:7">
      <c r="G179" s="5"/>
    </row>
    <row r="180" spans="7:7">
      <c r="G180" s="5"/>
    </row>
    <row r="181" spans="7:7">
      <c r="G181" s="5"/>
    </row>
    <row r="182" spans="7:7">
      <c r="G182" s="5"/>
    </row>
    <row r="183" spans="7:7">
      <c r="G183" s="5"/>
    </row>
    <row r="184" spans="7:7">
      <c r="G184" s="5"/>
    </row>
    <row r="185" spans="7:7">
      <c r="G185" s="5"/>
    </row>
    <row r="186" spans="7:7">
      <c r="G186" s="5"/>
    </row>
    <row r="187" spans="7:7">
      <c r="G187" s="5"/>
    </row>
    <row r="188" spans="7:7">
      <c r="G188" s="5"/>
    </row>
    <row r="189" spans="7:7">
      <c r="G189" s="5"/>
    </row>
    <row r="190" spans="7:7">
      <c r="G190" s="5"/>
    </row>
    <row r="191" spans="7:7">
      <c r="G191" s="5"/>
    </row>
    <row r="192" spans="7:7">
      <c r="G192" s="5"/>
    </row>
    <row r="193" spans="7:7">
      <c r="G193" s="5"/>
    </row>
    <row r="194" spans="7:7">
      <c r="G194" s="5"/>
    </row>
    <row r="195" spans="7:7">
      <c r="G195" s="5"/>
    </row>
    <row r="196" spans="7:7">
      <c r="G196" s="5"/>
    </row>
    <row r="197" spans="7:7">
      <c r="G197" s="5"/>
    </row>
    <row r="198" spans="7:7">
      <c r="G198" s="5"/>
    </row>
    <row r="199" spans="7:7">
      <c r="G199" s="5"/>
    </row>
    <row r="200" spans="7:7">
      <c r="G200" s="5"/>
    </row>
    <row r="201" spans="7:7">
      <c r="G201" s="5"/>
    </row>
    <row r="202" spans="7:7">
      <c r="G202" s="5"/>
    </row>
    <row r="203" spans="7:7">
      <c r="G203" s="5"/>
    </row>
    <row r="204" spans="7:7">
      <c r="G204" s="5"/>
    </row>
    <row r="205" spans="7:7">
      <c r="G205" s="5"/>
    </row>
    <row r="206" spans="7:7">
      <c r="G206" s="5"/>
    </row>
    <row r="207" spans="7:7">
      <c r="G207" s="5"/>
    </row>
    <row r="208" spans="7:7">
      <c r="G208" s="5"/>
    </row>
    <row r="209" spans="7:7">
      <c r="G209" s="5"/>
    </row>
    <row r="210" spans="7:7">
      <c r="G210" s="5"/>
    </row>
    <row r="211" spans="7:7">
      <c r="G211" s="5"/>
    </row>
    <row r="212" spans="7:7">
      <c r="G212" s="5"/>
    </row>
    <row r="213" spans="7:7">
      <c r="G213" s="5"/>
    </row>
    <row r="214" spans="7:7">
      <c r="G214" s="5"/>
    </row>
    <row r="215" spans="7:7">
      <c r="G215" s="5"/>
    </row>
    <row r="216" spans="7:7">
      <c r="G216" s="5"/>
    </row>
    <row r="217" spans="7:7">
      <c r="G217" s="5"/>
    </row>
    <row r="218" spans="7:7">
      <c r="G218" s="5"/>
    </row>
    <row r="219" spans="7:7">
      <c r="G219" s="5"/>
    </row>
    <row r="220" spans="7:7">
      <c r="G220" s="5"/>
    </row>
    <row r="221" spans="7:7">
      <c r="G221" s="5"/>
    </row>
    <row r="222" spans="7:7">
      <c r="G222" s="5"/>
    </row>
    <row r="223" spans="7:7">
      <c r="G223" s="5"/>
    </row>
    <row r="224" spans="7:7">
      <c r="G224" s="5"/>
    </row>
    <row r="225" spans="7:7">
      <c r="G225" s="5"/>
    </row>
    <row r="226" spans="7:7">
      <c r="G226" s="5"/>
    </row>
    <row r="227" spans="7:7">
      <c r="G227" s="5"/>
    </row>
    <row r="228" spans="7:7">
      <c r="G228" s="5"/>
    </row>
    <row r="229" spans="7:7">
      <c r="G229" s="5"/>
    </row>
    <row r="230" spans="7:7">
      <c r="G230" s="5"/>
    </row>
    <row r="231" spans="7:7">
      <c r="G231" s="5"/>
    </row>
    <row r="232" spans="7:7">
      <c r="G232" s="5"/>
    </row>
    <row r="233" spans="7:7">
      <c r="G233" s="5"/>
    </row>
    <row r="234" spans="7:7">
      <c r="G234" s="5"/>
    </row>
    <row r="235" spans="7:7">
      <c r="G235" s="5"/>
    </row>
    <row r="236" spans="7:7">
      <c r="G236" s="5"/>
    </row>
    <row r="237" spans="7:7">
      <c r="G237" s="5"/>
    </row>
    <row r="238" spans="7:7">
      <c r="G238" s="5"/>
    </row>
    <row r="239" spans="7:7">
      <c r="G239" s="5"/>
    </row>
    <row r="240" spans="7:7">
      <c r="G240" s="5"/>
    </row>
    <row r="241" spans="7:7">
      <c r="G241" s="5"/>
    </row>
    <row r="242" spans="7:7">
      <c r="G242" s="5"/>
    </row>
    <row r="243" spans="7:7">
      <c r="G243" s="5"/>
    </row>
    <row r="244" spans="7:7">
      <c r="G244" s="5"/>
    </row>
    <row r="245" spans="7:7">
      <c r="G245" s="5"/>
    </row>
    <row r="246" spans="7:7">
      <c r="G246" s="5"/>
    </row>
    <row r="247" spans="7:7">
      <c r="G247" s="5"/>
    </row>
    <row r="248" spans="7:7">
      <c r="G248" s="5"/>
    </row>
    <row r="249" spans="7:7">
      <c r="G249" s="5"/>
    </row>
    <row r="250" spans="7:7">
      <c r="G250" s="5"/>
    </row>
    <row r="251" spans="7:7">
      <c r="G251" s="5"/>
    </row>
    <row r="252" spans="7:7">
      <c r="G252" s="5"/>
    </row>
    <row r="253" spans="7:7">
      <c r="G253" s="5"/>
    </row>
    <row r="254" spans="7:7">
      <c r="G254" s="5"/>
    </row>
    <row r="255" spans="7:7">
      <c r="G255" s="5"/>
    </row>
    <row r="256" spans="7:7">
      <c r="G256" s="5"/>
    </row>
    <row r="257" spans="7:7">
      <c r="G257" s="5"/>
    </row>
    <row r="258" spans="7:7">
      <c r="G258" s="5"/>
    </row>
    <row r="259" spans="7:7">
      <c r="G259" s="5"/>
    </row>
    <row r="260" spans="7:7">
      <c r="G260" s="5"/>
    </row>
    <row r="261" spans="7:7">
      <c r="G261" s="5"/>
    </row>
    <row r="262" spans="7:7">
      <c r="G262" s="5"/>
    </row>
    <row r="263" spans="7:7">
      <c r="G263" s="5"/>
    </row>
    <row r="264" spans="7:7">
      <c r="G264" s="5"/>
    </row>
    <row r="265" spans="7:7">
      <c r="G265" s="5"/>
    </row>
    <row r="266" spans="7:7">
      <c r="G266" s="5"/>
    </row>
    <row r="267" spans="7:7">
      <c r="G267" s="5"/>
    </row>
    <row r="268" spans="7:7">
      <c r="G268" s="5"/>
    </row>
    <row r="269" spans="7:7">
      <c r="G269" s="5"/>
    </row>
    <row r="270" spans="7:7">
      <c r="G270" s="5"/>
    </row>
    <row r="271" spans="7:7">
      <c r="G271" s="5"/>
    </row>
    <row r="272" spans="7:7">
      <c r="G272" s="5"/>
    </row>
    <row r="273" spans="7:7">
      <c r="G273" s="5"/>
    </row>
    <row r="274" spans="7:7">
      <c r="G274" s="5"/>
    </row>
    <row r="275" spans="7:7">
      <c r="G275" s="5"/>
    </row>
    <row r="276" spans="7:7">
      <c r="G276" s="5"/>
    </row>
    <row r="277" spans="7:7">
      <c r="G277" s="5"/>
    </row>
    <row r="278" spans="7:7">
      <c r="G278" s="5"/>
    </row>
    <row r="279" spans="7:7">
      <c r="G279" s="5"/>
    </row>
    <row r="280" spans="7:7">
      <c r="G280" s="5"/>
    </row>
    <row r="281" spans="7:7">
      <c r="G281" s="5"/>
    </row>
    <row r="282" spans="7:7">
      <c r="G282" s="5"/>
    </row>
    <row r="283" spans="7:7">
      <c r="G283" s="5"/>
    </row>
    <row r="284" spans="7:7">
      <c r="G284" s="5"/>
    </row>
    <row r="285" spans="7:7">
      <c r="G285" s="5"/>
    </row>
    <row r="286" spans="7:7">
      <c r="G286" s="5"/>
    </row>
    <row r="287" spans="7:7">
      <c r="G287" s="5"/>
    </row>
    <row r="288" spans="7:7">
      <c r="G288" s="5"/>
    </row>
    <row r="289" spans="7:7">
      <c r="G289" s="5"/>
    </row>
    <row r="290" spans="7:7">
      <c r="G290" s="5"/>
    </row>
    <row r="291" spans="7:7">
      <c r="G291" s="5"/>
    </row>
    <row r="292" spans="7:7">
      <c r="G292" s="5"/>
    </row>
    <row r="293" spans="7:7">
      <c r="G293" s="5"/>
    </row>
    <row r="294" spans="7:7">
      <c r="G294" s="5"/>
    </row>
    <row r="295" spans="7:7">
      <c r="G295" s="5"/>
    </row>
    <row r="296" spans="7:7">
      <c r="G296" s="5"/>
    </row>
    <row r="297" spans="7:7">
      <c r="G297" s="5"/>
    </row>
    <row r="298" spans="7:7">
      <c r="G298" s="5"/>
    </row>
    <row r="299" spans="7:7">
      <c r="G299" s="5"/>
    </row>
    <row r="300" spans="7:7">
      <c r="G300" s="5"/>
    </row>
    <row r="301" spans="7:7">
      <c r="G301" s="5"/>
    </row>
    <row r="302" spans="7:7">
      <c r="G302" s="5"/>
    </row>
    <row r="303" spans="7:7">
      <c r="G303" s="5"/>
    </row>
    <row r="304" spans="7:7">
      <c r="G304" s="5"/>
    </row>
    <row r="305" spans="7:7">
      <c r="G305" s="5"/>
    </row>
    <row r="306" spans="7:7">
      <c r="G306" s="5"/>
    </row>
    <row r="307" spans="7:7">
      <c r="G307" s="5"/>
    </row>
    <row r="308" spans="7:7">
      <c r="G308" s="5"/>
    </row>
    <row r="309" spans="7:7">
      <c r="G309" s="5"/>
    </row>
    <row r="310" spans="7:7">
      <c r="G310" s="5"/>
    </row>
    <row r="311" spans="7:7">
      <c r="G311" s="5"/>
    </row>
    <row r="312" spans="7:7">
      <c r="G312" s="5"/>
    </row>
    <row r="313" spans="7:7">
      <c r="G313" s="5"/>
    </row>
    <row r="314" spans="7:7">
      <c r="G314" s="5"/>
    </row>
    <row r="315" spans="7:7">
      <c r="G315" s="5"/>
    </row>
    <row r="316" spans="7:7">
      <c r="G316" s="5"/>
    </row>
    <row r="317" spans="7:7">
      <c r="G317" s="5"/>
    </row>
    <row r="318" spans="7:7">
      <c r="G318" s="5"/>
    </row>
    <row r="319" spans="7:7">
      <c r="G319" s="5"/>
    </row>
    <row r="320" spans="7:7">
      <c r="G320" s="5"/>
    </row>
    <row r="321" spans="7:7">
      <c r="G321" s="5"/>
    </row>
    <row r="322" spans="7:7">
      <c r="G322" s="5"/>
    </row>
    <row r="323" spans="7:7">
      <c r="G323" s="5"/>
    </row>
    <row r="324" spans="7:7">
      <c r="G324" s="5"/>
    </row>
    <row r="325" spans="7:7">
      <c r="G325" s="5"/>
    </row>
    <row r="326" spans="7:7">
      <c r="G326" s="5"/>
    </row>
    <row r="327" spans="7:7">
      <c r="G327" s="5"/>
    </row>
    <row r="328" spans="7:7">
      <c r="G328" s="5"/>
    </row>
    <row r="329" spans="7:7">
      <c r="G329" s="5"/>
    </row>
    <row r="330" spans="7:7">
      <c r="G330" s="5"/>
    </row>
    <row r="331" spans="7:7">
      <c r="G331" s="5"/>
    </row>
    <row r="332" spans="7:7">
      <c r="G332" s="5"/>
    </row>
    <row r="333" spans="7:7">
      <c r="G333" s="5"/>
    </row>
    <row r="334" spans="7:7">
      <c r="G334" s="5"/>
    </row>
    <row r="335" spans="7:7">
      <c r="G335" s="5"/>
    </row>
    <row r="336" spans="7:7">
      <c r="G336" s="5"/>
    </row>
    <row r="337" spans="7:7">
      <c r="G337" s="5"/>
    </row>
    <row r="338" spans="7:7">
      <c r="G338" s="5"/>
    </row>
    <row r="339" spans="7:7">
      <c r="G339" s="5"/>
    </row>
    <row r="340" spans="7:7">
      <c r="G340" s="5"/>
    </row>
    <row r="341" spans="7:7">
      <c r="G341" s="5"/>
    </row>
    <row r="342" spans="7:7">
      <c r="G342" s="5"/>
    </row>
    <row r="343" spans="7:7">
      <c r="G343" s="5"/>
    </row>
    <row r="344" spans="7:7">
      <c r="G344" s="5"/>
    </row>
    <row r="345" spans="7:7">
      <c r="G345" s="5"/>
    </row>
    <row r="346" spans="7:7">
      <c r="G346" s="5"/>
    </row>
    <row r="347" spans="7:7">
      <c r="G347" s="5"/>
    </row>
    <row r="348" spans="7:7">
      <c r="G348" s="5"/>
    </row>
    <row r="349" spans="7:7">
      <c r="G349" s="5"/>
    </row>
    <row r="350" spans="7:7">
      <c r="G350" s="5"/>
    </row>
    <row r="351" spans="7:7">
      <c r="G351" s="5"/>
    </row>
    <row r="352" spans="7:7">
      <c r="G352" s="5"/>
    </row>
    <row r="353" spans="7:7">
      <c r="G353" s="5"/>
    </row>
    <row r="354" spans="7:7">
      <c r="G354" s="5"/>
    </row>
    <row r="355" spans="7:7">
      <c r="G355" s="5"/>
    </row>
    <row r="356" spans="7:7">
      <c r="G356" s="5"/>
    </row>
    <row r="357" spans="7:7">
      <c r="G357" s="5"/>
    </row>
    <row r="358" spans="7:7">
      <c r="G358" s="5"/>
    </row>
    <row r="359" spans="7:7">
      <c r="G359" s="5"/>
    </row>
    <row r="360" spans="7:7">
      <c r="G360" s="5"/>
    </row>
    <row r="361" spans="7:7">
      <c r="G361" s="5"/>
    </row>
    <row r="362" spans="7:7">
      <c r="G362" s="5"/>
    </row>
    <row r="363" spans="7:7">
      <c r="G363" s="5"/>
    </row>
    <row r="364" spans="7:7">
      <c r="G364" s="5"/>
    </row>
    <row r="365" spans="7:7">
      <c r="G365" s="5"/>
    </row>
    <row r="366" spans="7:7">
      <c r="G366" s="5"/>
    </row>
    <row r="367" spans="7:7">
      <c r="G367" s="5"/>
    </row>
    <row r="368" spans="7:7">
      <c r="G368" s="5"/>
    </row>
    <row r="369" spans="7:7">
      <c r="G369" s="5"/>
    </row>
    <row r="370" spans="7:7">
      <c r="G370" s="5"/>
    </row>
    <row r="371" spans="7:7">
      <c r="G371" s="5"/>
    </row>
    <row r="372" spans="7:7">
      <c r="G372" s="5"/>
    </row>
    <row r="373" spans="7:7">
      <c r="G373" s="5"/>
    </row>
    <row r="374" spans="7:7">
      <c r="G374" s="5"/>
    </row>
    <row r="375" spans="7:7">
      <c r="G375" s="5"/>
    </row>
    <row r="376" spans="7:7">
      <c r="G376" s="5"/>
    </row>
    <row r="377" spans="7:7">
      <c r="G377" s="5"/>
    </row>
    <row r="378" spans="7:7">
      <c r="G378" s="5"/>
    </row>
    <row r="379" spans="7:7">
      <c r="G379" s="5"/>
    </row>
    <row r="380" spans="7:7">
      <c r="G380" s="5"/>
    </row>
    <row r="381" spans="7:7">
      <c r="G381" s="5"/>
    </row>
    <row r="382" spans="7:7">
      <c r="G382" s="5"/>
    </row>
    <row r="383" spans="7:7">
      <c r="G383" s="5"/>
    </row>
    <row r="384" spans="7:7">
      <c r="G384" s="5"/>
    </row>
    <row r="385" spans="7:7">
      <c r="G385" s="5"/>
    </row>
    <row r="386" spans="7:7">
      <c r="G386" s="5"/>
    </row>
    <row r="387" spans="7:7">
      <c r="G387" s="5"/>
    </row>
    <row r="388" spans="7:7">
      <c r="G388" s="5"/>
    </row>
    <row r="389" spans="7:7">
      <c r="G389" s="5"/>
    </row>
    <row r="390" spans="7:7">
      <c r="G390" s="5"/>
    </row>
    <row r="391" spans="7:7">
      <c r="G391" s="5"/>
    </row>
    <row r="392" spans="7:7">
      <c r="G392" s="5"/>
    </row>
    <row r="393" spans="7:7">
      <c r="G393" s="5"/>
    </row>
    <row r="394" spans="7:7">
      <c r="G394" s="5"/>
    </row>
    <row r="395" spans="7:7">
      <c r="G395" s="5"/>
    </row>
    <row r="396" spans="7:7">
      <c r="G396" s="5"/>
    </row>
    <row r="397" spans="7:7">
      <c r="G397" s="5"/>
    </row>
    <row r="398" spans="7:7">
      <c r="G398" s="5"/>
    </row>
    <row r="399" spans="7:7">
      <c r="G399" s="5"/>
    </row>
    <row r="400" spans="7:7">
      <c r="G400" s="5"/>
    </row>
    <row r="401" spans="7:7">
      <c r="G401" s="5"/>
    </row>
    <row r="402" spans="7:7">
      <c r="G402" s="5"/>
    </row>
    <row r="403" spans="7:7">
      <c r="G403" s="5"/>
    </row>
    <row r="404" spans="7:7">
      <c r="G404" s="5"/>
    </row>
    <row r="405" spans="7:7">
      <c r="G405" s="5"/>
    </row>
    <row r="406" spans="7:7">
      <c r="G406" s="5"/>
    </row>
    <row r="407" spans="7:7">
      <c r="G407" s="5"/>
    </row>
    <row r="408" spans="7:7">
      <c r="G408" s="5"/>
    </row>
    <row r="409" spans="7:7">
      <c r="G409" s="5"/>
    </row>
    <row r="410" spans="7:7">
      <c r="G410" s="5"/>
    </row>
    <row r="411" spans="7:7">
      <c r="G411" s="5"/>
    </row>
    <row r="412" spans="7:7">
      <c r="G412" s="5"/>
    </row>
    <row r="413" spans="7:7">
      <c r="G413" s="5"/>
    </row>
    <row r="414" spans="7:7">
      <c r="G414" s="5"/>
    </row>
    <row r="415" spans="7:7">
      <c r="G415" s="5"/>
    </row>
    <row r="416" spans="7:7">
      <c r="G416" s="5"/>
    </row>
    <row r="417" spans="7:7">
      <c r="G417" s="5"/>
    </row>
    <row r="418" spans="7:7">
      <c r="G418" s="5"/>
    </row>
    <row r="419" spans="7:7">
      <c r="G419" s="5"/>
    </row>
    <row r="420" spans="7:7">
      <c r="G420" s="5"/>
    </row>
    <row r="421" spans="7:7">
      <c r="G421" s="5"/>
    </row>
    <row r="422" spans="7:7">
      <c r="G422" s="5"/>
    </row>
    <row r="423" spans="7:7">
      <c r="G423" s="5"/>
    </row>
    <row r="424" spans="7:7">
      <c r="G424" s="5"/>
    </row>
    <row r="425" spans="7:7">
      <c r="G425" s="5"/>
    </row>
    <row r="426" spans="7:7">
      <c r="G426" s="5"/>
    </row>
    <row r="427" spans="7:7">
      <c r="G427" s="5"/>
    </row>
    <row r="428" spans="7:7">
      <c r="G428" s="5"/>
    </row>
    <row r="429" spans="7:7">
      <c r="G429" s="5"/>
    </row>
    <row r="430" spans="7:7">
      <c r="G430" s="5"/>
    </row>
    <row r="431" spans="7:7">
      <c r="G431" s="5"/>
    </row>
    <row r="432" spans="7:7">
      <c r="G432" s="5"/>
    </row>
    <row r="433" spans="7:7">
      <c r="G433" s="5"/>
    </row>
    <row r="434" spans="7:7">
      <c r="G434" s="5"/>
    </row>
    <row r="435" spans="7:7">
      <c r="G435" s="5"/>
    </row>
    <row r="436" spans="7:7">
      <c r="G436" s="5"/>
    </row>
    <row r="437" spans="7:7">
      <c r="G437" s="5"/>
    </row>
    <row r="438" spans="7:7">
      <c r="G438" s="5"/>
    </row>
    <row r="439" spans="7:7">
      <c r="G439" s="5"/>
    </row>
    <row r="440" spans="7:7">
      <c r="G440" s="5"/>
    </row>
    <row r="441" spans="7:7">
      <c r="G441" s="5"/>
    </row>
    <row r="442" spans="7:7">
      <c r="G442" s="5"/>
    </row>
    <row r="443" spans="7:7">
      <c r="G443" s="5"/>
    </row>
    <row r="444" spans="7:7">
      <c r="G444" s="5"/>
    </row>
    <row r="445" spans="7:7">
      <c r="G445" s="5"/>
    </row>
    <row r="446" spans="7:7">
      <c r="G446" s="5"/>
    </row>
    <row r="447" spans="7:7">
      <c r="G447" s="5"/>
    </row>
    <row r="448" spans="7:7">
      <c r="G448" s="5"/>
    </row>
    <row r="449" spans="7:7">
      <c r="G449" s="5"/>
    </row>
    <row r="450" spans="7:7">
      <c r="G450" s="5"/>
    </row>
    <row r="451" spans="7:7">
      <c r="G451" s="5"/>
    </row>
    <row r="452" spans="7:7">
      <c r="G452" s="5"/>
    </row>
    <row r="453" spans="7:7">
      <c r="G453" s="5"/>
    </row>
    <row r="454" spans="7:7">
      <c r="G454" s="5"/>
    </row>
    <row r="455" spans="7:7">
      <c r="G455" s="5"/>
    </row>
    <row r="456" spans="7:7">
      <c r="G456" s="5"/>
    </row>
    <row r="457" spans="7:7">
      <c r="G457" s="5"/>
    </row>
    <row r="458" spans="7:7">
      <c r="G458" s="5"/>
    </row>
    <row r="459" spans="7:7">
      <c r="G459" s="5"/>
    </row>
    <row r="460" spans="7:7">
      <c r="G460" s="5"/>
    </row>
    <row r="461" spans="7:7">
      <c r="G461" s="5"/>
    </row>
    <row r="462" spans="7:7">
      <c r="G462" s="5"/>
    </row>
    <row r="463" spans="7:7">
      <c r="G463" s="5"/>
    </row>
    <row r="464" spans="7:7">
      <c r="G464" s="5"/>
    </row>
    <row r="465" spans="7:7">
      <c r="G465" s="5"/>
    </row>
    <row r="466" spans="7:7">
      <c r="G466" s="5"/>
    </row>
    <row r="467" spans="7:7">
      <c r="G467" s="5"/>
    </row>
    <row r="468" spans="7:7">
      <c r="G468" s="5"/>
    </row>
    <row r="469" spans="7:7">
      <c r="G469" s="5"/>
    </row>
    <row r="470" spans="7:7">
      <c r="G470" s="5"/>
    </row>
    <row r="471" spans="7:7">
      <c r="G471" s="5"/>
    </row>
    <row r="472" spans="7:7">
      <c r="G472" s="5"/>
    </row>
    <row r="473" spans="7:7">
      <c r="G473" s="5"/>
    </row>
    <row r="474" spans="7:7">
      <c r="G474" s="5"/>
    </row>
    <row r="475" spans="7:7">
      <c r="G475" s="5"/>
    </row>
    <row r="476" spans="7:7">
      <c r="G476" s="5"/>
    </row>
    <row r="477" spans="7:7">
      <c r="G477" s="5"/>
    </row>
    <row r="478" spans="7:7">
      <c r="G478" s="5"/>
    </row>
    <row r="479" spans="7:7">
      <c r="G479" s="5"/>
    </row>
    <row r="480" spans="7:7">
      <c r="G480" s="5"/>
    </row>
    <row r="481" spans="7:7">
      <c r="G481" s="5"/>
    </row>
    <row r="482" spans="7:7">
      <c r="G482" s="5"/>
    </row>
    <row r="483" spans="7:7">
      <c r="G483" s="5"/>
    </row>
    <row r="484" spans="7:7">
      <c r="G484" s="5"/>
    </row>
    <row r="485" spans="7:7">
      <c r="G485" s="5"/>
    </row>
    <row r="486" spans="7:7">
      <c r="G486" s="5"/>
    </row>
    <row r="487" spans="7:7">
      <c r="G487" s="5"/>
    </row>
    <row r="488" spans="7:7">
      <c r="G488" s="5"/>
    </row>
    <row r="489" spans="7:7">
      <c r="G489" s="5"/>
    </row>
    <row r="490" spans="7:7">
      <c r="G490" s="5"/>
    </row>
    <row r="491" spans="7:7">
      <c r="G491" s="5"/>
    </row>
    <row r="492" spans="7:7">
      <c r="G492" s="5"/>
    </row>
    <row r="493" spans="7:7">
      <c r="G493" s="5"/>
    </row>
    <row r="494" spans="7:7">
      <c r="G494" s="5"/>
    </row>
    <row r="495" spans="7:7">
      <c r="G495" s="5"/>
    </row>
    <row r="496" spans="7:7">
      <c r="G496" s="5"/>
    </row>
    <row r="497" spans="7:7">
      <c r="G497" s="5"/>
    </row>
    <row r="498" spans="7:7">
      <c r="G498" s="5"/>
    </row>
    <row r="499" spans="7:7">
      <c r="G499" s="5"/>
    </row>
    <row r="500" spans="7:7">
      <c r="G500" s="5"/>
    </row>
    <row r="501" spans="7:7">
      <c r="G501" s="5"/>
    </row>
    <row r="502" spans="7:7">
      <c r="G502" s="5"/>
    </row>
    <row r="503" spans="7:7">
      <c r="G503" s="5"/>
    </row>
    <row r="504" spans="7:7">
      <c r="G504" s="5"/>
    </row>
    <row r="505" spans="7:7">
      <c r="G505" s="5"/>
    </row>
    <row r="506" spans="7:7">
      <c r="G506" s="5"/>
    </row>
    <row r="507" spans="7:7">
      <c r="G507" s="5"/>
    </row>
    <row r="508" spans="7:7">
      <c r="G508" s="5"/>
    </row>
    <row r="509" spans="7:7">
      <c r="G509" s="5"/>
    </row>
    <row r="510" spans="7:7">
      <c r="G510" s="5"/>
    </row>
    <row r="511" spans="7:7">
      <c r="G511" s="5"/>
    </row>
    <row r="512" spans="7:7">
      <c r="G512" s="5"/>
    </row>
    <row r="513" spans="7:7">
      <c r="G513" s="5"/>
    </row>
    <row r="514" spans="7:7">
      <c r="G514" s="5"/>
    </row>
    <row r="515" spans="7:7">
      <c r="G515" s="5"/>
    </row>
    <row r="516" spans="7:7">
      <c r="G516" s="5"/>
    </row>
    <row r="517" spans="7:7">
      <c r="G517" s="5"/>
    </row>
    <row r="518" spans="7:7">
      <c r="G518" s="5"/>
    </row>
    <row r="519" spans="7:7">
      <c r="G519" s="5"/>
    </row>
    <row r="520" spans="7:7">
      <c r="G520" s="5"/>
    </row>
    <row r="521" spans="7:7">
      <c r="G521" s="5"/>
    </row>
    <row r="522" spans="7:7">
      <c r="G522" s="5"/>
    </row>
    <row r="523" spans="7:7">
      <c r="G523" s="5"/>
    </row>
    <row r="524" spans="7:7">
      <c r="G524" s="5"/>
    </row>
    <row r="525" spans="7:7">
      <c r="G525" s="5"/>
    </row>
    <row r="526" spans="7:7">
      <c r="G526" s="5"/>
    </row>
    <row r="527" spans="7:7">
      <c r="G527" s="5"/>
    </row>
    <row r="528" spans="7:7">
      <c r="G528" s="5"/>
    </row>
    <row r="529" spans="7:7">
      <c r="G529" s="5"/>
    </row>
    <row r="530" spans="7:7">
      <c r="G530" s="5"/>
    </row>
    <row r="531" spans="7:7">
      <c r="G531" s="5"/>
    </row>
    <row r="532" spans="7:7">
      <c r="G532" s="5"/>
    </row>
    <row r="533" spans="7:7">
      <c r="G533" s="5"/>
    </row>
    <row r="534" spans="7:7">
      <c r="G534" s="5"/>
    </row>
    <row r="535" spans="7:7">
      <c r="G535" s="5"/>
    </row>
    <row r="536" spans="7:7">
      <c r="G536" s="5"/>
    </row>
    <row r="537" spans="7:7">
      <c r="G537" s="5"/>
    </row>
    <row r="538" spans="7:7">
      <c r="G538" s="5"/>
    </row>
    <row r="539" spans="7:7">
      <c r="G539" s="5"/>
    </row>
    <row r="540" spans="7:7">
      <c r="G540" s="5"/>
    </row>
    <row r="541" spans="7:7">
      <c r="G541" s="5"/>
    </row>
    <row r="542" spans="7:7">
      <c r="G542" s="5"/>
    </row>
    <row r="543" spans="7:7">
      <c r="G543" s="5"/>
    </row>
    <row r="544" spans="7:7">
      <c r="G544" s="5"/>
    </row>
    <row r="545" spans="7:7">
      <c r="G545" s="5"/>
    </row>
    <row r="546" spans="7:7">
      <c r="G546" s="5"/>
    </row>
    <row r="547" spans="7:7">
      <c r="G547" s="5"/>
    </row>
    <row r="548" spans="7:7">
      <c r="G548" s="5"/>
    </row>
    <row r="549" spans="7:7">
      <c r="G549" s="5"/>
    </row>
    <row r="550" spans="7:7">
      <c r="G550" s="5"/>
    </row>
    <row r="551" spans="7:7">
      <c r="G551" s="5"/>
    </row>
    <row r="552" spans="7:7">
      <c r="G552" s="5"/>
    </row>
    <row r="553" spans="7:7">
      <c r="G553" s="5"/>
    </row>
    <row r="554" spans="7:7">
      <c r="G554" s="5"/>
    </row>
    <row r="555" spans="7:7">
      <c r="G555" s="5"/>
    </row>
    <row r="556" spans="7:7">
      <c r="G556" s="5"/>
    </row>
    <row r="557" spans="7:7">
      <c r="G557" s="5"/>
    </row>
    <row r="558" spans="7:7">
      <c r="G558" s="5"/>
    </row>
    <row r="559" spans="7:7">
      <c r="G559" s="5"/>
    </row>
    <row r="560" spans="7:7">
      <c r="G560" s="5"/>
    </row>
    <row r="561" spans="7:7">
      <c r="G561" s="5"/>
    </row>
    <row r="562" spans="7:7">
      <c r="G562" s="5"/>
    </row>
    <row r="563" spans="7:7">
      <c r="G563" s="5"/>
    </row>
    <row r="564" spans="7:7">
      <c r="G564" s="5"/>
    </row>
    <row r="565" spans="7:7">
      <c r="G565" s="5"/>
    </row>
    <row r="566" spans="7:7">
      <c r="G566" s="5"/>
    </row>
    <row r="567" spans="7:7">
      <c r="G567" s="5"/>
    </row>
    <row r="568" spans="7:7">
      <c r="G568" s="5"/>
    </row>
    <row r="569" spans="7:7">
      <c r="G569" s="5"/>
    </row>
    <row r="570" spans="7:7">
      <c r="G570" s="5"/>
    </row>
    <row r="571" spans="7:7">
      <c r="G571" s="5"/>
    </row>
    <row r="572" spans="7:7">
      <c r="G572" s="5"/>
    </row>
    <row r="573" spans="7:7">
      <c r="G573" s="5"/>
    </row>
    <row r="574" spans="7:7">
      <c r="G574" s="5"/>
    </row>
    <row r="575" spans="7:7">
      <c r="G575" s="5"/>
    </row>
    <row r="576" spans="7:7">
      <c r="G576" s="5"/>
    </row>
    <row r="577" spans="7:7">
      <c r="G577" s="5"/>
    </row>
    <row r="578" spans="7:7">
      <c r="G578" s="5"/>
    </row>
    <row r="579" spans="7:7">
      <c r="G579" s="5"/>
    </row>
    <row r="580" spans="7:7">
      <c r="G580" s="5"/>
    </row>
    <row r="581" spans="7:7">
      <c r="G581" s="5"/>
    </row>
    <row r="582" spans="7:7">
      <c r="G582" s="5"/>
    </row>
    <row r="583" spans="7:7">
      <c r="G583" s="5"/>
    </row>
    <row r="584" spans="7:7">
      <c r="G584" s="5"/>
    </row>
    <row r="585" spans="7:7">
      <c r="G585" s="5"/>
    </row>
    <row r="586" spans="7:7">
      <c r="G586" s="5"/>
    </row>
    <row r="587" spans="7:7">
      <c r="G587" s="5"/>
    </row>
    <row r="588" spans="7:7">
      <c r="G588" s="5"/>
    </row>
    <row r="589" spans="7:7">
      <c r="G589" s="5"/>
    </row>
    <row r="590" spans="7:7">
      <c r="G590" s="5"/>
    </row>
    <row r="591" spans="7:7">
      <c r="G591" s="5"/>
    </row>
    <row r="592" spans="7:7">
      <c r="G592" s="5"/>
    </row>
    <row r="593" spans="7:7">
      <c r="G593" s="5"/>
    </row>
    <row r="594" spans="7:7">
      <c r="G594" s="5"/>
    </row>
    <row r="595" spans="7:7">
      <c r="G595" s="5"/>
    </row>
    <row r="596" spans="7:7">
      <c r="G596" s="5"/>
    </row>
    <row r="597" spans="7:7">
      <c r="G597" s="5"/>
    </row>
    <row r="598" spans="7:7">
      <c r="G598" s="5"/>
    </row>
    <row r="599" spans="7:7">
      <c r="G599" s="5"/>
    </row>
    <row r="600" spans="7:7">
      <c r="G600" s="5"/>
    </row>
    <row r="601" spans="7:7">
      <c r="G601" s="5"/>
    </row>
    <row r="602" spans="7:7">
      <c r="G602" s="5"/>
    </row>
    <row r="603" spans="7:7">
      <c r="G603" s="5"/>
    </row>
    <row r="604" spans="7:7">
      <c r="G604" s="5"/>
    </row>
    <row r="605" spans="7:7">
      <c r="G605" s="5"/>
    </row>
    <row r="606" spans="7:7">
      <c r="G606" s="5"/>
    </row>
    <row r="607" spans="7:7">
      <c r="G607" s="5"/>
    </row>
    <row r="608" spans="7:7">
      <c r="G608" s="5"/>
    </row>
    <row r="609" spans="7:7">
      <c r="G609" s="5"/>
    </row>
    <row r="610" spans="7:7">
      <c r="G610" s="5"/>
    </row>
    <row r="611" spans="7:7">
      <c r="G611" s="5"/>
    </row>
    <row r="612" spans="7:7">
      <c r="G612" s="5"/>
    </row>
    <row r="613" spans="7:7">
      <c r="G613" s="5"/>
    </row>
    <row r="614" spans="7:7">
      <c r="G614" s="5"/>
    </row>
    <row r="615" spans="7:7">
      <c r="G615" s="5"/>
    </row>
    <row r="616" spans="7:7">
      <c r="G616" s="5"/>
    </row>
    <row r="617" spans="7:7">
      <c r="G617" s="5"/>
    </row>
    <row r="618" spans="7:7">
      <c r="G618" s="5"/>
    </row>
    <row r="619" spans="7:7">
      <c r="G619" s="5"/>
    </row>
    <row r="620" spans="7:7">
      <c r="G620" s="5"/>
    </row>
    <row r="621" spans="7:7">
      <c r="G621" s="5"/>
    </row>
    <row r="622" spans="7:7">
      <c r="G622" s="5"/>
    </row>
    <row r="623" spans="7:7">
      <c r="G623" s="5"/>
    </row>
    <row r="624" spans="7:7">
      <c r="G624" s="5"/>
    </row>
    <row r="625" spans="7:7">
      <c r="G625" s="5"/>
    </row>
    <row r="626" spans="7:7">
      <c r="G626" s="5"/>
    </row>
    <row r="627" spans="7:7">
      <c r="G627" s="5"/>
    </row>
    <row r="628" spans="7:7">
      <c r="G628" s="5"/>
    </row>
    <row r="629" spans="7:7">
      <c r="G629" s="5"/>
    </row>
    <row r="630" spans="7:7">
      <c r="G630" s="5"/>
    </row>
    <row r="631" spans="7:7">
      <c r="G631" s="5"/>
    </row>
    <row r="632" spans="7:7">
      <c r="G632" s="5"/>
    </row>
    <row r="633" spans="7:7">
      <c r="G633" s="5"/>
    </row>
    <row r="634" spans="7:7">
      <c r="G634" s="5"/>
    </row>
    <row r="635" spans="7:7">
      <c r="G635" s="5"/>
    </row>
    <row r="636" spans="7:7">
      <c r="G636" s="5"/>
    </row>
    <row r="637" spans="7:7">
      <c r="G637" s="5"/>
    </row>
    <row r="638" spans="7:7">
      <c r="G638" s="5"/>
    </row>
    <row r="639" spans="7:7">
      <c r="G639" s="5"/>
    </row>
    <row r="640" spans="7:7">
      <c r="G640" s="5"/>
    </row>
    <row r="641" spans="7:7">
      <c r="G641" s="5"/>
    </row>
    <row r="642" spans="7:7">
      <c r="G642" s="5"/>
    </row>
    <row r="643" spans="7:7">
      <c r="G643" s="5"/>
    </row>
    <row r="644" spans="7:7">
      <c r="G644" s="5"/>
    </row>
    <row r="645" spans="7:7">
      <c r="G645" s="5"/>
    </row>
    <row r="646" spans="7:7">
      <c r="G646" s="5"/>
    </row>
    <row r="647" spans="7:7">
      <c r="G647" s="5"/>
    </row>
    <row r="648" spans="7:7">
      <c r="G648" s="5"/>
    </row>
    <row r="649" spans="7:7">
      <c r="G649" s="5"/>
    </row>
    <row r="650" spans="7:7">
      <c r="G650" s="5"/>
    </row>
    <row r="651" spans="7:7">
      <c r="G651" s="5"/>
    </row>
    <row r="652" spans="7:7">
      <c r="G652" s="5"/>
    </row>
    <row r="653" spans="7:7">
      <c r="G653" s="5"/>
    </row>
    <row r="654" spans="7:7">
      <c r="G654" s="5"/>
    </row>
    <row r="655" spans="7:7">
      <c r="G655" s="5"/>
    </row>
    <row r="656" spans="7:7">
      <c r="G656" s="5"/>
    </row>
    <row r="657" spans="7:7">
      <c r="G657" s="5"/>
    </row>
    <row r="658" spans="7:7">
      <c r="G658" s="5"/>
    </row>
    <row r="659" spans="7:7">
      <c r="G659" s="5"/>
    </row>
    <row r="660" spans="7:7">
      <c r="G660" s="5"/>
    </row>
    <row r="661" spans="7:7">
      <c r="G661" s="5"/>
    </row>
    <row r="662" spans="7:7">
      <c r="G662" s="5"/>
    </row>
    <row r="663" spans="7:7">
      <c r="G663" s="5"/>
    </row>
    <row r="664" spans="7:7">
      <c r="G664" s="5"/>
    </row>
    <row r="665" spans="7:7">
      <c r="G665" s="5"/>
    </row>
    <row r="666" spans="7:7">
      <c r="G666" s="5"/>
    </row>
    <row r="667" spans="7:7">
      <c r="G667" s="5"/>
    </row>
    <row r="668" spans="7:7">
      <c r="G668" s="5"/>
    </row>
    <row r="669" spans="7:7">
      <c r="G669" s="5"/>
    </row>
    <row r="670" spans="7:7">
      <c r="G670" s="5"/>
    </row>
    <row r="671" spans="7:7">
      <c r="G671" s="5"/>
    </row>
    <row r="672" spans="7:7">
      <c r="G672" s="5"/>
    </row>
    <row r="673" spans="7:7">
      <c r="G673" s="5"/>
    </row>
    <row r="674" spans="7:7">
      <c r="G674" s="5"/>
    </row>
    <row r="675" spans="7:7">
      <c r="G675" s="5"/>
    </row>
    <row r="676" spans="7:7">
      <c r="G676" s="5"/>
    </row>
    <row r="677" spans="7:7">
      <c r="G677" s="5"/>
    </row>
    <row r="678" spans="7:7">
      <c r="G678" s="5"/>
    </row>
    <row r="679" spans="7:7">
      <c r="G679" s="5"/>
    </row>
    <row r="680" spans="7:7">
      <c r="G680" s="5"/>
    </row>
    <row r="681" spans="7:7">
      <c r="G681" s="5"/>
    </row>
    <row r="682" spans="7:7">
      <c r="G682" s="5"/>
    </row>
    <row r="683" spans="7:7">
      <c r="G683" s="5"/>
    </row>
    <row r="684" spans="7:7">
      <c r="G684" s="5"/>
    </row>
    <row r="685" spans="7:7">
      <c r="G685" s="5"/>
    </row>
    <row r="686" spans="7:7">
      <c r="G686" s="5"/>
    </row>
    <row r="687" spans="7:7">
      <c r="G687" s="5"/>
    </row>
    <row r="688" spans="7:7">
      <c r="G688" s="5"/>
    </row>
    <row r="689" spans="7:7">
      <c r="G689" s="5"/>
    </row>
    <row r="690" spans="7:7">
      <c r="G690" s="5"/>
    </row>
    <row r="691" spans="7:7">
      <c r="G691" s="5"/>
    </row>
    <row r="692" spans="7:7">
      <c r="G692" s="5"/>
    </row>
    <row r="693" spans="7:7">
      <c r="G693" s="5"/>
    </row>
    <row r="694" spans="7:7">
      <c r="G694" s="5"/>
    </row>
    <row r="695" spans="7:7">
      <c r="G695" s="5"/>
    </row>
    <row r="696" spans="7:7">
      <c r="G696" s="5"/>
    </row>
    <row r="697" spans="7:7">
      <c r="G697" s="5"/>
    </row>
    <row r="698" spans="7:7">
      <c r="G698" s="5"/>
    </row>
    <row r="699" spans="7:7">
      <c r="G699" s="5"/>
    </row>
    <row r="700" spans="7:7">
      <c r="G700" s="5"/>
    </row>
    <row r="701" spans="7:7">
      <c r="G701" s="5"/>
    </row>
    <row r="702" spans="7:7">
      <c r="G702" s="5"/>
    </row>
    <row r="703" spans="7:7">
      <c r="G703" s="5"/>
    </row>
    <row r="704" spans="7:7">
      <c r="G704" s="5"/>
    </row>
    <row r="705" spans="7:7">
      <c r="G705" s="5"/>
    </row>
    <row r="706" spans="7:7">
      <c r="G706" s="5"/>
    </row>
    <row r="707" spans="7:7">
      <c r="G707" s="5"/>
    </row>
    <row r="708" spans="7:7">
      <c r="G708" s="5"/>
    </row>
    <row r="709" spans="7:7">
      <c r="G709" s="5"/>
    </row>
    <row r="710" spans="7:7">
      <c r="G710" s="5"/>
    </row>
    <row r="711" spans="7:7">
      <c r="G711" s="5"/>
    </row>
    <row r="712" spans="7:7">
      <c r="G712" s="5"/>
    </row>
    <row r="713" spans="7:7">
      <c r="G713" s="5"/>
    </row>
    <row r="714" spans="7:7">
      <c r="G714" s="5"/>
    </row>
    <row r="715" spans="7:7">
      <c r="G715" s="5"/>
    </row>
    <row r="716" spans="7:7">
      <c r="G716" s="5"/>
    </row>
    <row r="717" spans="7:7">
      <c r="G717" s="5"/>
    </row>
    <row r="718" spans="7:7">
      <c r="G718" s="5"/>
    </row>
    <row r="719" spans="7:7">
      <c r="G719" s="5"/>
    </row>
    <row r="720" spans="7:7">
      <c r="G720" s="5"/>
    </row>
    <row r="721" spans="7:7">
      <c r="G721" s="5"/>
    </row>
    <row r="722" spans="7:7">
      <c r="G722" s="5"/>
    </row>
    <row r="723" spans="7:7">
      <c r="G723" s="5"/>
    </row>
    <row r="724" spans="7:7">
      <c r="G724" s="5"/>
    </row>
    <row r="725" spans="7:7">
      <c r="G725" s="5"/>
    </row>
    <row r="726" spans="7:7">
      <c r="G726" s="5"/>
    </row>
    <row r="727" spans="7:7">
      <c r="G727" s="5"/>
    </row>
    <row r="728" spans="7:7">
      <c r="G728" s="5"/>
    </row>
    <row r="729" spans="7:7">
      <c r="G729" s="5"/>
    </row>
    <row r="730" spans="7:7">
      <c r="G730" s="5"/>
    </row>
    <row r="731" spans="7:7">
      <c r="G731" s="5"/>
    </row>
    <row r="732" spans="7:7">
      <c r="G732" s="5"/>
    </row>
    <row r="733" spans="7:7">
      <c r="G733" s="5"/>
    </row>
    <row r="734" spans="7:7">
      <c r="G734" s="5"/>
    </row>
    <row r="735" spans="7:7">
      <c r="G735" s="5"/>
    </row>
    <row r="736" spans="7:7">
      <c r="G736" s="5"/>
    </row>
    <row r="737" spans="7:7">
      <c r="G737" s="5"/>
    </row>
    <row r="738" spans="7:7">
      <c r="G738" s="5"/>
    </row>
    <row r="739" spans="7:7">
      <c r="G739" s="5"/>
    </row>
    <row r="740" spans="7:7">
      <c r="G740" s="5"/>
    </row>
    <row r="741" spans="7:7">
      <c r="G741" s="5"/>
    </row>
    <row r="742" spans="7:7">
      <c r="G742" s="5"/>
    </row>
    <row r="743" spans="7:7">
      <c r="G743" s="5"/>
    </row>
    <row r="744" spans="7:7">
      <c r="G744" s="5"/>
    </row>
    <row r="745" spans="7:7">
      <c r="G745" s="5"/>
    </row>
    <row r="746" spans="7:7">
      <c r="G746" s="5"/>
    </row>
    <row r="747" spans="7:7">
      <c r="G747" s="5"/>
    </row>
    <row r="748" spans="7:7">
      <c r="G748" s="5"/>
    </row>
    <row r="749" spans="7:7">
      <c r="G749" s="5"/>
    </row>
    <row r="750" spans="7:7">
      <c r="G750" s="5"/>
    </row>
    <row r="751" spans="7:7">
      <c r="G751" s="5"/>
    </row>
    <row r="752" spans="7:7">
      <c r="G752" s="5"/>
    </row>
    <row r="753" spans="7:7">
      <c r="G753" s="5"/>
    </row>
    <row r="754" spans="7:7">
      <c r="G754" s="5"/>
    </row>
    <row r="755" spans="7:7">
      <c r="G755" s="5"/>
    </row>
    <row r="756" spans="7:7">
      <c r="G756" s="5"/>
    </row>
    <row r="757" spans="7:7">
      <c r="G757" s="5"/>
    </row>
    <row r="758" spans="7:7">
      <c r="G758" s="5"/>
    </row>
    <row r="759" spans="7:7">
      <c r="G759" s="5"/>
    </row>
    <row r="760" spans="7:7">
      <c r="G760" s="5"/>
    </row>
    <row r="761" spans="7:7">
      <c r="G761" s="5"/>
    </row>
    <row r="762" spans="7:7">
      <c r="G762" s="5"/>
    </row>
    <row r="763" spans="7:7">
      <c r="G763" s="5"/>
    </row>
    <row r="764" spans="7:7">
      <c r="G764" s="5"/>
    </row>
    <row r="765" spans="7:7">
      <c r="G765" s="5"/>
    </row>
    <row r="766" spans="7:7">
      <c r="G766" s="5"/>
    </row>
    <row r="767" spans="7:7">
      <c r="G767" s="5"/>
    </row>
    <row r="768" spans="7:7">
      <c r="G768" s="5"/>
    </row>
    <row r="769" spans="7:7">
      <c r="G769" s="5"/>
    </row>
    <row r="770" spans="7:7">
      <c r="G770" s="5"/>
    </row>
    <row r="771" spans="7:7">
      <c r="G771" s="5"/>
    </row>
    <row r="772" spans="7:7">
      <c r="G772" s="5"/>
    </row>
    <row r="773" spans="7:7">
      <c r="G773" s="5"/>
    </row>
    <row r="774" spans="7:7">
      <c r="G774" s="5"/>
    </row>
    <row r="775" spans="7:7">
      <c r="G775" s="5"/>
    </row>
    <row r="776" spans="7:7">
      <c r="G776" s="5"/>
    </row>
    <row r="777" spans="7:7">
      <c r="G777" s="5"/>
    </row>
    <row r="778" spans="7:7">
      <c r="G778" s="5"/>
    </row>
    <row r="779" spans="7:7">
      <c r="G779" s="5"/>
    </row>
    <row r="780" spans="7:7">
      <c r="G780" s="5"/>
    </row>
    <row r="781" spans="7:7">
      <c r="G781" s="5"/>
    </row>
    <row r="782" spans="7:7">
      <c r="G782" s="5"/>
    </row>
    <row r="783" spans="7:7">
      <c r="G783" s="5"/>
    </row>
    <row r="784" spans="7:7">
      <c r="G784" s="5"/>
    </row>
    <row r="785" spans="7:7">
      <c r="G785" s="5"/>
    </row>
    <row r="786" spans="7:7">
      <c r="G786" s="5"/>
    </row>
    <row r="787" spans="7:7">
      <c r="G787" s="5"/>
    </row>
    <row r="788" spans="7:7">
      <c r="G788" s="5"/>
    </row>
    <row r="789" spans="7:7">
      <c r="G789" s="5"/>
    </row>
    <row r="790" spans="7:7">
      <c r="G790" s="5"/>
    </row>
    <row r="791" spans="7:7">
      <c r="G791" s="5"/>
    </row>
    <row r="792" spans="7:7">
      <c r="G792" s="5"/>
    </row>
    <row r="793" spans="7:7">
      <c r="G793" s="5"/>
    </row>
    <row r="794" spans="7:7">
      <c r="G794" s="5"/>
    </row>
    <row r="795" spans="7:7">
      <c r="G795" s="5"/>
    </row>
    <row r="796" spans="7:7">
      <c r="G796" s="5"/>
    </row>
    <row r="797" spans="7:7">
      <c r="G797" s="5"/>
    </row>
    <row r="798" spans="7:7">
      <c r="G798" s="5"/>
    </row>
    <row r="799" spans="7:7">
      <c r="G799" s="5"/>
    </row>
    <row r="800" spans="7:7">
      <c r="G800" s="5"/>
    </row>
    <row r="801" spans="7:7">
      <c r="G801" s="5"/>
    </row>
    <row r="802" spans="7:7">
      <c r="G802" s="5"/>
    </row>
    <row r="803" spans="7:7">
      <c r="G803" s="5"/>
    </row>
    <row r="804" spans="7:7">
      <c r="G804" s="5"/>
    </row>
    <row r="805" spans="7:7">
      <c r="G805" s="5"/>
    </row>
    <row r="806" spans="7:7">
      <c r="G806" s="5"/>
    </row>
    <row r="807" spans="7:7">
      <c r="G807" s="5"/>
    </row>
    <row r="808" spans="7:7">
      <c r="G808" s="5"/>
    </row>
    <row r="809" spans="7:7">
      <c r="G809" s="5"/>
    </row>
    <row r="810" spans="7:7">
      <c r="G810" s="5"/>
    </row>
    <row r="811" spans="7:7">
      <c r="G811" s="5"/>
    </row>
    <row r="812" spans="7:7">
      <c r="G812" s="5"/>
    </row>
    <row r="813" spans="7:7">
      <c r="G813" s="5"/>
    </row>
    <row r="814" spans="7:7">
      <c r="G814" s="5"/>
    </row>
    <row r="815" spans="7:7">
      <c r="G815" s="5"/>
    </row>
    <row r="816" spans="7:7">
      <c r="G816" s="5"/>
    </row>
    <row r="817" spans="7:7">
      <c r="G817" s="5"/>
    </row>
    <row r="818" spans="7:7">
      <c r="G818" s="5"/>
    </row>
    <row r="819" spans="7:7">
      <c r="G819" s="5"/>
    </row>
    <row r="820" spans="7:7">
      <c r="G820" s="5"/>
    </row>
    <row r="821" spans="7:7">
      <c r="G821" s="5"/>
    </row>
    <row r="822" spans="7:7">
      <c r="G822" s="5"/>
    </row>
    <row r="823" spans="7:7">
      <c r="G823" s="5"/>
    </row>
    <row r="824" spans="7:7">
      <c r="G824" s="5"/>
    </row>
    <row r="825" spans="7:7">
      <c r="G825" s="5"/>
    </row>
    <row r="826" spans="7:7">
      <c r="G826" s="5"/>
    </row>
    <row r="827" spans="7:7">
      <c r="G827" s="5"/>
    </row>
    <row r="828" spans="7:7">
      <c r="G828" s="5"/>
    </row>
    <row r="829" spans="7:7">
      <c r="G829" s="5"/>
    </row>
    <row r="830" spans="7:7">
      <c r="G830" s="5"/>
    </row>
    <row r="831" spans="7:7">
      <c r="G831" s="5"/>
    </row>
    <row r="832" spans="7:7">
      <c r="G832" s="5"/>
    </row>
    <row r="833" spans="7:7">
      <c r="G833" s="5"/>
    </row>
    <row r="834" spans="7:7">
      <c r="G834" s="5"/>
    </row>
    <row r="835" spans="7:7">
      <c r="G835" s="5"/>
    </row>
    <row r="836" spans="7:7">
      <c r="G836" s="5"/>
    </row>
    <row r="837" spans="7:7">
      <c r="G837" s="5"/>
    </row>
    <row r="838" spans="7:7">
      <c r="G838" s="5"/>
    </row>
    <row r="839" spans="7:7">
      <c r="G839" s="5"/>
    </row>
    <row r="840" spans="7:7">
      <c r="G840" s="5"/>
    </row>
    <row r="841" spans="7:7">
      <c r="G841" s="5"/>
    </row>
    <row r="842" spans="7:7">
      <c r="G842" s="5"/>
    </row>
    <row r="843" spans="7:7">
      <c r="G843" s="5"/>
    </row>
    <row r="844" spans="7:7">
      <c r="G844" s="5"/>
    </row>
    <row r="845" spans="7:7">
      <c r="G845" s="5"/>
    </row>
    <row r="846" spans="7:7">
      <c r="G846" s="5"/>
    </row>
    <row r="847" spans="7:7">
      <c r="G847" s="5"/>
    </row>
    <row r="848" spans="7:7">
      <c r="G848" s="5"/>
    </row>
    <row r="849" spans="7:7">
      <c r="G849" s="5"/>
    </row>
    <row r="850" spans="7:7">
      <c r="G850" s="5"/>
    </row>
    <row r="851" spans="7:7">
      <c r="G851" s="5"/>
    </row>
    <row r="852" spans="7:7">
      <c r="G852" s="5"/>
    </row>
    <row r="853" spans="7:7">
      <c r="G853" s="5"/>
    </row>
    <row r="854" spans="7:7">
      <c r="G854" s="5"/>
    </row>
    <row r="855" spans="7:7">
      <c r="G855" s="5"/>
    </row>
    <row r="856" spans="7:7">
      <c r="G856" s="5"/>
    </row>
    <row r="857" spans="7:7">
      <c r="G857" s="5"/>
    </row>
    <row r="858" spans="7:7">
      <c r="G858" s="5"/>
    </row>
    <row r="859" spans="7:7">
      <c r="G859" s="5"/>
    </row>
    <row r="860" spans="7:7">
      <c r="G860" s="5"/>
    </row>
    <row r="861" spans="7:7">
      <c r="G861" s="5"/>
    </row>
    <row r="862" spans="7:7">
      <c r="G862" s="5"/>
    </row>
    <row r="863" spans="7:7">
      <c r="G863" s="5"/>
    </row>
    <row r="864" spans="7:7">
      <c r="G864" s="5"/>
    </row>
    <row r="865" spans="7:7">
      <c r="G865" s="5"/>
    </row>
    <row r="866" spans="7:7">
      <c r="G866" s="5"/>
    </row>
    <row r="867" spans="7:7">
      <c r="G867" s="5"/>
    </row>
    <row r="868" spans="7:7">
      <c r="G868" s="5"/>
    </row>
    <row r="869" spans="7:7">
      <c r="G869" s="5"/>
    </row>
    <row r="870" spans="7:7">
      <c r="G870" s="5"/>
    </row>
    <row r="871" spans="7:7">
      <c r="G871" s="5"/>
    </row>
    <row r="872" spans="7:7">
      <c r="G872" s="5"/>
    </row>
    <row r="873" spans="7:7">
      <c r="G873" s="5"/>
    </row>
    <row r="874" spans="7:7">
      <c r="G874" s="5"/>
    </row>
    <row r="875" spans="7:7">
      <c r="G875" s="5"/>
    </row>
    <row r="876" spans="7:7">
      <c r="G876" s="5"/>
    </row>
    <row r="877" spans="7:7">
      <c r="G877" s="5"/>
    </row>
    <row r="878" spans="7:7">
      <c r="G878" s="5"/>
    </row>
    <row r="879" spans="7:7">
      <c r="G879" s="5"/>
    </row>
    <row r="880" spans="7:7">
      <c r="G880" s="5"/>
    </row>
    <row r="881" spans="7:7">
      <c r="G881" s="5"/>
    </row>
    <row r="882" spans="7:7">
      <c r="G882" s="5"/>
    </row>
    <row r="883" spans="7:7">
      <c r="G883" s="5"/>
    </row>
    <row r="884" spans="7:7">
      <c r="G884" s="5"/>
    </row>
    <row r="885" spans="7:7">
      <c r="G885" s="5"/>
    </row>
    <row r="886" spans="7:7">
      <c r="G886" s="5"/>
    </row>
    <row r="887" spans="7:7">
      <c r="G887" s="5"/>
    </row>
    <row r="888" spans="7:7">
      <c r="G888" s="5"/>
    </row>
    <row r="889" spans="7:7">
      <c r="G889" s="5"/>
    </row>
    <row r="890" spans="7:7">
      <c r="G890" s="5"/>
    </row>
    <row r="891" spans="7:7">
      <c r="G891" s="5"/>
    </row>
    <row r="892" spans="7:7">
      <c r="G892" s="5"/>
    </row>
    <row r="893" spans="7:7">
      <c r="G893" s="5"/>
    </row>
    <row r="894" spans="7:7">
      <c r="G894" s="5"/>
    </row>
    <row r="895" spans="7:7">
      <c r="G895" s="5"/>
    </row>
    <row r="896" spans="7:7">
      <c r="G896" s="5"/>
    </row>
    <row r="897" spans="7:7">
      <c r="G897" s="5"/>
    </row>
    <row r="898" spans="7:7">
      <c r="G898" s="5"/>
    </row>
    <row r="899" spans="7:7">
      <c r="G899" s="5"/>
    </row>
    <row r="900" spans="7:7">
      <c r="G900" s="5"/>
    </row>
    <row r="901" spans="7:7">
      <c r="G901" s="5"/>
    </row>
    <row r="902" spans="7:7">
      <c r="G902" s="5"/>
    </row>
    <row r="903" spans="7:7">
      <c r="G903" s="5"/>
    </row>
    <row r="904" spans="7:7">
      <c r="G904" s="5"/>
    </row>
    <row r="905" spans="7:7">
      <c r="G905" s="5"/>
    </row>
    <row r="906" spans="7:7">
      <c r="G906" s="5"/>
    </row>
    <row r="907" spans="7:7">
      <c r="G907" s="5"/>
    </row>
    <row r="908" spans="7:7">
      <c r="G908" s="5"/>
    </row>
    <row r="909" spans="7:7">
      <c r="G909" s="5"/>
    </row>
    <row r="910" spans="7:7">
      <c r="G910" s="5"/>
    </row>
    <row r="911" spans="7:7">
      <c r="G911" s="5"/>
    </row>
    <row r="912" spans="7:7">
      <c r="G912" s="5"/>
    </row>
    <row r="913" spans="7:7">
      <c r="G913" s="5"/>
    </row>
    <row r="914" spans="7:7">
      <c r="G914" s="5"/>
    </row>
    <row r="915" spans="7:7">
      <c r="G915" s="5"/>
    </row>
    <row r="916" spans="7:7">
      <c r="G916" s="5"/>
    </row>
    <row r="917" spans="7:7">
      <c r="G917" s="5"/>
    </row>
    <row r="918" spans="7:7">
      <c r="G918" s="5"/>
    </row>
    <row r="919" spans="7:7">
      <c r="G919" s="5"/>
    </row>
    <row r="920" spans="7:7">
      <c r="G920" s="5"/>
    </row>
    <row r="921" spans="7:7">
      <c r="G921" s="5"/>
    </row>
    <row r="922" spans="7:7">
      <c r="G922" s="5"/>
    </row>
    <row r="923" spans="7:7">
      <c r="G923" s="5"/>
    </row>
    <row r="924" spans="7:7">
      <c r="G924" s="5"/>
    </row>
    <row r="925" spans="7:7">
      <c r="G925" s="5"/>
    </row>
    <row r="926" spans="7:7">
      <c r="G926" s="5"/>
    </row>
    <row r="927" spans="7:7">
      <c r="G927" s="5"/>
    </row>
    <row r="928" spans="7:7">
      <c r="G928" s="5"/>
    </row>
    <row r="929" spans="7:7">
      <c r="G929" s="5"/>
    </row>
    <row r="930" spans="7:7">
      <c r="G930" s="5"/>
    </row>
    <row r="931" spans="7:7">
      <c r="G931" s="5"/>
    </row>
    <row r="932" spans="7:7">
      <c r="G932" s="5"/>
    </row>
    <row r="933" spans="7:7">
      <c r="G933" s="5"/>
    </row>
    <row r="934" spans="7:7">
      <c r="G934" s="5"/>
    </row>
    <row r="935" spans="7:7">
      <c r="G935" s="5"/>
    </row>
    <row r="936" spans="7:7">
      <c r="G936" s="5"/>
    </row>
    <row r="937" spans="7:7">
      <c r="G937" s="5"/>
    </row>
    <row r="938" spans="7:7">
      <c r="G938" s="5"/>
    </row>
    <row r="939" spans="7:7">
      <c r="G939" s="5"/>
    </row>
    <row r="940" spans="7:7">
      <c r="G940" s="5"/>
    </row>
    <row r="941" spans="7:7">
      <c r="G941" s="5"/>
    </row>
    <row r="942" spans="7:7">
      <c r="G942" s="5"/>
    </row>
    <row r="943" spans="7:7">
      <c r="G943" s="5"/>
    </row>
    <row r="944" spans="7:7">
      <c r="G944" s="5"/>
    </row>
    <row r="945" spans="7:7">
      <c r="G945" s="5"/>
    </row>
    <row r="946" spans="7:7">
      <c r="G946" s="5"/>
    </row>
    <row r="947" spans="7:7">
      <c r="G947" s="5"/>
    </row>
    <row r="948" spans="7:7">
      <c r="G948" s="5"/>
    </row>
    <row r="949" spans="7:7">
      <c r="G949" s="5"/>
    </row>
    <row r="950" spans="7:7">
      <c r="G950" s="5"/>
    </row>
    <row r="951" spans="7:7">
      <c r="G951" s="5"/>
    </row>
    <row r="952" spans="7:7">
      <c r="G952" s="5"/>
    </row>
    <row r="953" spans="7:7">
      <c r="G953" s="5"/>
    </row>
    <row r="954" spans="7:7">
      <c r="G954" s="5"/>
    </row>
    <row r="955" spans="7:7">
      <c r="G955" s="5"/>
    </row>
    <row r="956" spans="7:7">
      <c r="G956" s="5"/>
    </row>
    <row r="957" spans="7:7">
      <c r="G957" s="5"/>
    </row>
    <row r="958" spans="7:7">
      <c r="G958" s="5"/>
    </row>
    <row r="959" spans="7:7">
      <c r="G959" s="5"/>
    </row>
    <row r="960" spans="7:7">
      <c r="G960" s="5"/>
    </row>
    <row r="961" spans="7:7">
      <c r="G961" s="5"/>
    </row>
    <row r="962" spans="7:7">
      <c r="G962" s="5"/>
    </row>
    <row r="963" spans="7:7">
      <c r="G963" s="5"/>
    </row>
    <row r="964" spans="7:7">
      <c r="G964" s="5"/>
    </row>
    <row r="965" spans="7:7">
      <c r="G965" s="5"/>
    </row>
    <row r="966" spans="7:7">
      <c r="G966" s="5"/>
    </row>
    <row r="967" spans="7:7">
      <c r="G967" s="5"/>
    </row>
    <row r="968" spans="7:7">
      <c r="G968" s="5"/>
    </row>
    <row r="969" spans="7:7">
      <c r="G969" s="5"/>
    </row>
    <row r="970" spans="7:7">
      <c r="G970" s="5"/>
    </row>
    <row r="971" spans="7:7">
      <c r="G971" s="5"/>
    </row>
    <row r="972" spans="7:7">
      <c r="G972" s="5"/>
    </row>
    <row r="973" spans="7:7">
      <c r="G973" s="5"/>
    </row>
    <row r="974" spans="7:7">
      <c r="G974" s="5"/>
    </row>
    <row r="975" spans="7:7">
      <c r="G975" s="5"/>
    </row>
    <row r="976" spans="7:7">
      <c r="G976" s="5"/>
    </row>
    <row r="977" spans="7:7">
      <c r="G977" s="5"/>
    </row>
    <row r="978" spans="7:7">
      <c r="G978" s="5"/>
    </row>
    <row r="979" spans="7:7">
      <c r="G979" s="5"/>
    </row>
    <row r="980" spans="7:7">
      <c r="G980" s="5"/>
    </row>
    <row r="981" spans="7:7">
      <c r="G981" s="5"/>
    </row>
    <row r="982" spans="7:7">
      <c r="G982" s="5"/>
    </row>
    <row r="983" spans="7:7">
      <c r="G983" s="5"/>
    </row>
    <row r="984" spans="7:7">
      <c r="G984" s="5"/>
    </row>
    <row r="985" spans="7:7">
      <c r="G985" s="5"/>
    </row>
    <row r="986" spans="7:7">
      <c r="G986" s="5"/>
    </row>
    <row r="987" spans="7:7">
      <c r="G987" s="5"/>
    </row>
    <row r="988" spans="7:7">
      <c r="G988" s="5"/>
    </row>
    <row r="989" spans="7:7">
      <c r="G989" s="5"/>
    </row>
    <row r="990" spans="7:7">
      <c r="G990" s="5"/>
    </row>
    <row r="991" spans="7:7">
      <c r="G991" s="5"/>
    </row>
    <row r="992" spans="7:7">
      <c r="G992" s="5"/>
    </row>
    <row r="993" spans="7:7">
      <c r="G993" s="5"/>
    </row>
    <row r="994" spans="7:7">
      <c r="G994" s="5"/>
    </row>
    <row r="995" spans="7:7">
      <c r="G995" s="5"/>
    </row>
    <row r="996" spans="7:7">
      <c r="G996" s="5"/>
    </row>
    <row r="997" spans="7:7">
      <c r="G997" s="5"/>
    </row>
    <row r="998" spans="7:7">
      <c r="G998" s="5"/>
    </row>
    <row r="999" spans="7:7">
      <c r="G999" s="5"/>
    </row>
    <row r="1000" spans="7:7">
      <c r="G1000" s="5"/>
    </row>
    <row r="1001" spans="7:7">
      <c r="G1001" s="5"/>
    </row>
    <row r="1002" spans="7:7">
      <c r="G1002" s="5"/>
    </row>
    <row r="1003" spans="7:7">
      <c r="G1003" s="5"/>
    </row>
    <row r="1004" spans="7:7">
      <c r="G1004" s="5"/>
    </row>
    <row r="1005" spans="7:7">
      <c r="G1005" s="5"/>
    </row>
    <row r="1006" spans="7:7">
      <c r="G1006" s="5"/>
    </row>
    <row r="1007" spans="7:7">
      <c r="G1007" s="5"/>
    </row>
    <row r="1008" spans="7:7">
      <c r="G1008" s="5"/>
    </row>
    <row r="1009" spans="7:7">
      <c r="G1009" s="5"/>
    </row>
    <row r="1010" spans="7:7">
      <c r="G1010" s="5"/>
    </row>
    <row r="1011" spans="7:7">
      <c r="G1011" s="5"/>
    </row>
    <row r="1012" spans="7:7">
      <c r="G1012" s="5"/>
    </row>
    <row r="1013" spans="7:7">
      <c r="G1013" s="5"/>
    </row>
    <row r="1014" spans="7:7">
      <c r="G1014" s="5"/>
    </row>
    <row r="1015" spans="7:7">
      <c r="G1015" s="5"/>
    </row>
    <row r="1016" spans="7:7">
      <c r="G1016" s="5"/>
    </row>
    <row r="1017" spans="7:7">
      <c r="G1017" s="5"/>
    </row>
    <row r="1018" spans="7:7">
      <c r="G1018" s="5"/>
    </row>
    <row r="1019" spans="7:7">
      <c r="G1019" s="5"/>
    </row>
    <row r="1020" spans="7:7">
      <c r="G1020" s="5"/>
    </row>
    <row r="1021" spans="7:7">
      <c r="G1021" s="5"/>
    </row>
    <row r="1022" spans="7:7">
      <c r="G1022" s="5"/>
    </row>
    <row r="1023" spans="7:7">
      <c r="G1023" s="5"/>
    </row>
    <row r="1024" spans="7:7">
      <c r="G1024" s="5"/>
    </row>
    <row r="1025" spans="7:7">
      <c r="G1025" s="5"/>
    </row>
    <row r="1026" spans="7:7">
      <c r="G1026" s="5"/>
    </row>
    <row r="1027" spans="7:7">
      <c r="G1027" s="5"/>
    </row>
    <row r="1028" spans="7:7">
      <c r="G1028" s="5"/>
    </row>
    <row r="1029" spans="7:7">
      <c r="G1029" s="5"/>
    </row>
    <row r="1030" spans="7:7">
      <c r="G1030" s="5"/>
    </row>
    <row r="1031" spans="7:7">
      <c r="G1031" s="5"/>
    </row>
    <row r="1032" spans="7:7">
      <c r="G1032" s="5"/>
    </row>
    <row r="1033" spans="7:7">
      <c r="G1033" s="5"/>
    </row>
    <row r="1034" spans="7:7">
      <c r="G1034" s="5"/>
    </row>
    <row r="1035" spans="7:7">
      <c r="G1035" s="5"/>
    </row>
    <row r="1036" spans="7:7">
      <c r="G1036" s="5"/>
    </row>
    <row r="1037" spans="7:7">
      <c r="G1037" s="5"/>
    </row>
    <row r="1038" spans="7:7">
      <c r="G1038" s="5"/>
    </row>
    <row r="1039" spans="7:7">
      <c r="G1039" s="5"/>
    </row>
    <row r="1040" spans="7:7">
      <c r="G1040" s="5"/>
    </row>
    <row r="1041" spans="7:7">
      <c r="G1041" s="5"/>
    </row>
    <row r="1042" spans="7:7">
      <c r="G1042" s="5"/>
    </row>
    <row r="1043" spans="7:7">
      <c r="G1043" s="5"/>
    </row>
    <row r="1044" spans="7:7">
      <c r="G1044" s="5"/>
    </row>
    <row r="1045" spans="7:7">
      <c r="G1045" s="5"/>
    </row>
    <row r="1046" spans="7:7">
      <c r="G1046" s="5"/>
    </row>
    <row r="1047" spans="7:7">
      <c r="G1047" s="5"/>
    </row>
    <row r="1048" spans="7:7">
      <c r="G1048" s="5"/>
    </row>
    <row r="1049" spans="7:7">
      <c r="G1049" s="5"/>
    </row>
    <row r="1050" spans="7:7">
      <c r="G1050" s="5"/>
    </row>
    <row r="1051" spans="7:7">
      <c r="G1051" s="5"/>
    </row>
    <row r="1052" spans="7:7">
      <c r="G1052" s="5"/>
    </row>
    <row r="1053" spans="7:7">
      <c r="G1053" s="5"/>
    </row>
    <row r="1054" spans="7:7">
      <c r="G1054" s="5"/>
    </row>
    <row r="1055" spans="7:7">
      <c r="G1055" s="5"/>
    </row>
    <row r="1056" spans="7:7">
      <c r="G1056" s="5"/>
    </row>
    <row r="1057" spans="7:7">
      <c r="G1057" s="5"/>
    </row>
    <row r="1058" spans="7:7">
      <c r="G1058" s="5"/>
    </row>
    <row r="1059" spans="7:7">
      <c r="G1059" s="5"/>
    </row>
    <row r="1060" spans="7:7">
      <c r="G1060" s="5"/>
    </row>
    <row r="1061" spans="7:7">
      <c r="G1061" s="5"/>
    </row>
    <row r="1062" spans="7:7">
      <c r="G1062" s="5"/>
    </row>
    <row r="1063" spans="7:7">
      <c r="G1063" s="5"/>
    </row>
    <row r="1064" spans="7:7">
      <c r="G1064" s="5"/>
    </row>
    <row r="1065" spans="7:7">
      <c r="G1065" s="5"/>
    </row>
    <row r="1066" spans="7:7">
      <c r="G1066" s="5"/>
    </row>
    <row r="1067" spans="7:7">
      <c r="G1067" s="5"/>
    </row>
    <row r="1068" spans="7:7">
      <c r="G1068" s="5"/>
    </row>
    <row r="1069" spans="7:7">
      <c r="G1069" s="5"/>
    </row>
    <row r="1070" spans="7:7">
      <c r="G1070" s="5"/>
    </row>
    <row r="1071" spans="7:7">
      <c r="G1071" s="5"/>
    </row>
    <row r="1072" spans="7:7">
      <c r="G1072" s="5"/>
    </row>
    <row r="1073" spans="7:7">
      <c r="G1073" s="5"/>
    </row>
    <row r="1074" spans="7:7">
      <c r="G1074" s="5"/>
    </row>
    <row r="1075" spans="7:7">
      <c r="G1075" s="5"/>
    </row>
    <row r="1076" spans="7:7">
      <c r="G1076" s="5"/>
    </row>
    <row r="1077" spans="7:7">
      <c r="G1077" s="5"/>
    </row>
    <row r="1078" spans="7:7">
      <c r="G1078" s="5"/>
    </row>
    <row r="1079" spans="7:7">
      <c r="G1079" s="5"/>
    </row>
    <row r="1080" spans="7:7">
      <c r="G1080" s="5"/>
    </row>
    <row r="1081" spans="7:7">
      <c r="G1081" s="5"/>
    </row>
    <row r="1082" spans="7:7">
      <c r="G1082" s="5"/>
    </row>
    <row r="1083" spans="7:7">
      <c r="G1083" s="5"/>
    </row>
    <row r="1084" spans="7:7">
      <c r="G1084" s="5"/>
    </row>
    <row r="1085" spans="7:7">
      <c r="G1085" s="5"/>
    </row>
    <row r="1086" spans="7:7">
      <c r="G1086" s="5"/>
    </row>
    <row r="1087" spans="7:7">
      <c r="G1087" s="5"/>
    </row>
    <row r="1088" spans="7:7">
      <c r="G1088" s="5"/>
    </row>
    <row r="1089" spans="7:7">
      <c r="G1089" s="5"/>
    </row>
    <row r="1090" spans="7:7">
      <c r="G1090" s="5"/>
    </row>
    <row r="1091" spans="7:7">
      <c r="G1091" s="5"/>
    </row>
    <row r="1092" spans="7:7">
      <c r="G1092" s="5"/>
    </row>
    <row r="1093" spans="7:7">
      <c r="G1093" s="5"/>
    </row>
    <row r="1094" spans="7:7">
      <c r="G1094" s="5"/>
    </row>
    <row r="1095" spans="7:7">
      <c r="G1095" s="5"/>
    </row>
    <row r="1096" spans="7:7">
      <c r="G1096" s="5"/>
    </row>
    <row r="1097" spans="7:7">
      <c r="G1097" s="5"/>
    </row>
    <row r="1098" spans="7:7">
      <c r="G1098" s="5"/>
    </row>
    <row r="1099" spans="7:7">
      <c r="G1099" s="5"/>
    </row>
    <row r="1100" spans="7:7">
      <c r="G1100" s="5"/>
    </row>
    <row r="1101" spans="7:7">
      <c r="G1101" s="5"/>
    </row>
    <row r="1102" spans="7:7">
      <c r="G1102" s="5"/>
    </row>
    <row r="1103" spans="7:7">
      <c r="G1103" s="5"/>
    </row>
    <row r="1104" spans="7:7">
      <c r="G1104" s="5"/>
    </row>
    <row r="1105" spans="7:7">
      <c r="G1105" s="5"/>
    </row>
    <row r="1106" spans="7:7">
      <c r="G1106" s="5"/>
    </row>
    <row r="1107" spans="7:7">
      <c r="G1107" s="5"/>
    </row>
    <row r="1108" spans="7:7">
      <c r="G1108" s="5"/>
    </row>
    <row r="1109" spans="7:7">
      <c r="G1109" s="5"/>
    </row>
    <row r="1110" spans="7:7">
      <c r="G1110" s="5"/>
    </row>
    <row r="1111" spans="7:7">
      <c r="G1111" s="5"/>
    </row>
    <row r="1112" spans="7:7">
      <c r="G1112" s="5"/>
    </row>
    <row r="1113" spans="7:7">
      <c r="G1113" s="5"/>
    </row>
    <row r="1114" spans="7:7">
      <c r="G1114" s="5"/>
    </row>
    <row r="1115" spans="7:7">
      <c r="G1115" s="5"/>
    </row>
    <row r="1116" spans="7:7">
      <c r="G1116" s="5"/>
    </row>
    <row r="1117" spans="7:7">
      <c r="G1117" s="5"/>
    </row>
    <row r="1118" spans="7:7">
      <c r="G1118" s="5"/>
    </row>
    <row r="1119" spans="7:7">
      <c r="G1119" s="5"/>
    </row>
    <row r="1120" spans="7:7">
      <c r="G1120" s="5"/>
    </row>
    <row r="1121" spans="7:7">
      <c r="G1121" s="5"/>
    </row>
    <row r="1122" spans="7:7">
      <c r="G1122" s="5"/>
    </row>
    <row r="1123" spans="7:7">
      <c r="G1123" s="5"/>
    </row>
    <row r="1124" spans="7:7">
      <c r="G1124" s="5"/>
    </row>
    <row r="1125" spans="7:7">
      <c r="G1125" s="5"/>
    </row>
    <row r="1126" spans="7:7">
      <c r="G1126" s="5"/>
    </row>
    <row r="1127" spans="7:7">
      <c r="G1127" s="5"/>
    </row>
    <row r="1128" spans="7:7">
      <c r="G1128" s="5"/>
    </row>
    <row r="1129" spans="7:7">
      <c r="G1129" s="5"/>
    </row>
    <row r="1130" spans="7:7">
      <c r="G1130" s="5"/>
    </row>
    <row r="1131" spans="7:7">
      <c r="G1131" s="5"/>
    </row>
    <row r="1132" spans="7:7">
      <c r="G1132" s="5"/>
    </row>
    <row r="1133" spans="7:7">
      <c r="G1133" s="5"/>
    </row>
    <row r="1134" spans="7:7">
      <c r="G1134" s="5"/>
    </row>
    <row r="1135" spans="7:7">
      <c r="G1135" s="5"/>
    </row>
    <row r="1136" spans="7:7">
      <c r="G1136" s="5"/>
    </row>
    <row r="1137" spans="7:7">
      <c r="G1137" s="5"/>
    </row>
    <row r="1138" spans="7:7">
      <c r="G1138" s="5"/>
    </row>
    <row r="1139" spans="7:7">
      <c r="G1139" s="5"/>
    </row>
    <row r="1140" spans="7:7">
      <c r="G1140" s="5"/>
    </row>
    <row r="1141" spans="7:7">
      <c r="G1141" s="5"/>
    </row>
    <row r="1142" spans="7:7">
      <c r="G1142" s="5"/>
    </row>
    <row r="1143" spans="7:7">
      <c r="G1143" s="5"/>
    </row>
    <row r="1144" spans="7:7">
      <c r="G1144" s="5"/>
    </row>
    <row r="1145" spans="7:7">
      <c r="G1145" s="5"/>
    </row>
    <row r="1146" spans="7:7">
      <c r="G1146" s="5"/>
    </row>
    <row r="1147" spans="7:7">
      <c r="G1147" s="5"/>
    </row>
    <row r="1148" spans="7:7">
      <c r="G1148" s="5"/>
    </row>
    <row r="1149" spans="7:7">
      <c r="G1149" s="5"/>
    </row>
    <row r="1150" spans="7:7">
      <c r="G1150" s="5"/>
    </row>
    <row r="1151" spans="7:7">
      <c r="G1151" s="5"/>
    </row>
    <row r="1152" spans="7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6CC"/>
    <pageSetUpPr fitToPage="1"/>
  </sheetPr>
  <dimension ref="A1:O18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3" sqref="A3"/>
      <selection pane="bottomRight" activeCell="F16" sqref="F16:F18"/>
    </sheetView>
  </sheetViews>
  <sheetFormatPr defaultRowHeight="18"/>
  <cols>
    <col min="1" max="1" width="9.5" customWidth="1"/>
    <col min="3" max="4" width="23.19921875" style="19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69.09765625" bestFit="1" customWidth="1"/>
    <col min="12" max="12" width="10.59765625" bestFit="1" customWidth="1"/>
  </cols>
  <sheetData>
    <row r="1" spans="1:15">
      <c r="A1" t="s">
        <v>122</v>
      </c>
      <c r="C1" s="8">
        <v>44629.59097222222</v>
      </c>
      <c r="D1" s="19" t="s">
        <v>401</v>
      </c>
      <c r="L1" s="20" t="s">
        <v>123</v>
      </c>
    </row>
    <row r="2" spans="1:15" ht="59.1" hidden="1" customHeight="1" thickBot="1">
      <c r="A2" t="s">
        <v>178</v>
      </c>
      <c r="C2" s="21">
        <v>44249.28261574074</v>
      </c>
      <c r="L2" s="20">
        <f>+L8*2.5</f>
        <v>47.5</v>
      </c>
    </row>
    <row r="3" spans="1:15" ht="18.600000000000001" hidden="1" thickBot="1">
      <c r="A3" t="s">
        <v>179</v>
      </c>
      <c r="C3" s="21">
        <v>44250.085393518515</v>
      </c>
      <c r="L3" s="20" t="s">
        <v>124</v>
      </c>
    </row>
    <row r="4" spans="1:15" ht="18.600000000000001" hidden="1" thickBot="1">
      <c r="A4" t="s">
        <v>180</v>
      </c>
      <c r="C4" s="21">
        <v>44250.948599537034</v>
      </c>
      <c r="L4" s="20"/>
    </row>
    <row r="5" spans="1:15" hidden="1">
      <c r="A5" t="s">
        <v>181</v>
      </c>
      <c r="C5" s="22">
        <v>44252.142106481479</v>
      </c>
      <c r="L5" s="20"/>
    </row>
    <row r="6" spans="1:15" ht="18.600000000000001" hidden="1" thickBot="1">
      <c r="A6" t="s">
        <v>182</v>
      </c>
      <c r="C6" s="22">
        <v>44253.320462962962</v>
      </c>
      <c r="L6" s="20"/>
    </row>
    <row r="7" spans="1:15">
      <c r="C7" s="48">
        <v>44629.795138888891</v>
      </c>
      <c r="D7" s="19" t="s">
        <v>402</v>
      </c>
      <c r="L7" s="20"/>
    </row>
    <row r="8" spans="1:15">
      <c r="A8" s="62" t="s">
        <v>125</v>
      </c>
      <c r="B8" s="62"/>
      <c r="C8" s="62" t="s">
        <v>126</v>
      </c>
      <c r="D8" s="62"/>
      <c r="K8" s="27" t="s">
        <v>405</v>
      </c>
      <c r="L8" s="20">
        <f>+SUM(L10:L11)</f>
        <v>19</v>
      </c>
    </row>
    <row r="9" spans="1:15">
      <c r="A9" s="32" t="s">
        <v>127</v>
      </c>
      <c r="B9" s="32" t="s">
        <v>128</v>
      </c>
      <c r="C9" s="32" t="s">
        <v>127</v>
      </c>
      <c r="D9" s="32" t="s">
        <v>128</v>
      </c>
      <c r="E9" s="32" t="s">
        <v>129</v>
      </c>
      <c r="F9" s="32" t="s">
        <v>130</v>
      </c>
      <c r="G9" s="32" t="s">
        <v>131</v>
      </c>
      <c r="H9" s="32" t="s">
        <v>37</v>
      </c>
      <c r="I9" s="32"/>
      <c r="J9" s="31"/>
      <c r="K9" s="92" t="s">
        <v>432</v>
      </c>
      <c r="L9" s="20" t="s">
        <v>132</v>
      </c>
      <c r="N9" t="s">
        <v>132</v>
      </c>
    </row>
    <row r="10" spans="1:15">
      <c r="C10" s="67">
        <f>C1</f>
        <v>44629.59097222222</v>
      </c>
      <c r="D10" s="67">
        <f t="shared" ref="D10:D11" si="0">C10+H10/3600/24</f>
        <v>44629.596863425926</v>
      </c>
      <c r="E10" s="37"/>
      <c r="F10" s="39" t="s">
        <v>31</v>
      </c>
      <c r="G10" s="39" t="s">
        <v>139</v>
      </c>
      <c r="H10" s="37">
        <f>VLOOKUP(G10,List!B:C,2,0)</f>
        <v>509</v>
      </c>
      <c r="I10" s="37"/>
      <c r="K10" s="37" t="str">
        <f>VLOOKUP(G10,List!B:E,4,0)</f>
        <v>dcsm-EF_MDP_ON</v>
      </c>
      <c r="L10" s="39">
        <f>VLOOKUP(G10,List!B:G,6,0)</f>
        <v>11</v>
      </c>
      <c r="O10" t="str">
        <f>+"0000    CALL "&amp;K10&amp;"    -Run"</f>
        <v>0000    CALL dcsm-EF_MDP_ON    -Run</v>
      </c>
    </row>
    <row r="11" spans="1:15">
      <c r="C11" s="23">
        <f t="shared" ref="C11:C17" si="1">D10</f>
        <v>44629.596863425926</v>
      </c>
      <c r="D11" s="23">
        <f t="shared" si="0"/>
        <v>44629.684340277781</v>
      </c>
      <c r="E11" s="1"/>
      <c r="F11" s="69" t="s">
        <v>401</v>
      </c>
      <c r="G11" s="35" t="s">
        <v>307</v>
      </c>
      <c r="H11" s="70">
        <f>VLOOKUP(G11,List!B:C,2,0)</f>
        <v>7558</v>
      </c>
      <c r="I11" s="1"/>
      <c r="J11" s="1"/>
      <c r="K11" s="1" t="str">
        <f>VLOOKUP(G11,List!B:E,4,0)</f>
        <v>XDOR_BJXR_C636_NECP_M185001_00001</v>
      </c>
      <c r="L11" s="1">
        <f>VLOOKUP(G11,List!B:G,6,0)</f>
        <v>8</v>
      </c>
      <c r="O11" t="str">
        <f t="shared" ref="O11" si="2">+"0000    CALL "&amp;K11&amp;"    -Run"</f>
        <v>0000    CALL XDOR_BJXR_C636_NECP_M185001_00001    -Run</v>
      </c>
    </row>
    <row r="12" spans="1:15">
      <c r="C12" s="23">
        <f t="shared" si="1"/>
        <v>44629.684340277781</v>
      </c>
      <c r="D12" s="23">
        <f t="shared" ref="D12" si="3">C12+H12/3600/24</f>
        <v>44629.726006944446</v>
      </c>
      <c r="E12" s="1"/>
      <c r="F12" s="69"/>
      <c r="G12" s="1" t="s">
        <v>160</v>
      </c>
      <c r="H12" s="1">
        <f>VLOOKUP(G12,List!B:C,2,0)</f>
        <v>3600</v>
      </c>
      <c r="I12" s="1"/>
      <c r="J12" s="1"/>
      <c r="K12" s="1" t="str">
        <f>VLOOKUP(G12,List!B:E,4,0)</f>
        <v>WAIT_SEC 3600</v>
      </c>
      <c r="L12" s="1"/>
    </row>
    <row r="13" spans="1:15">
      <c r="C13" s="23">
        <f t="shared" si="1"/>
        <v>44629.726006944446</v>
      </c>
      <c r="D13" s="23">
        <f t="shared" ref="D13" si="4">C13+H13/3600/24</f>
        <v>44629.736979166664</v>
      </c>
      <c r="E13" s="1"/>
      <c r="F13" s="69"/>
      <c r="G13" s="35" t="s">
        <v>309</v>
      </c>
      <c r="H13" s="70">
        <f>VLOOKUP(G13,List!B:C,2,0)</f>
        <v>948</v>
      </c>
      <c r="I13" s="1"/>
      <c r="J13" s="1"/>
      <c r="K13" s="1" t="str">
        <f>VLOOKUP(G13,List!B:E,4,0)</f>
        <v>XDOR_BJXR_C637_NECP_M185002_00001</v>
      </c>
      <c r="L13" s="1">
        <f>VLOOKUP(G13,List!B:G,6,0)</f>
        <v>4</v>
      </c>
      <c r="O13" t="str">
        <f t="shared" ref="O13" si="5">+"0000    CALL "&amp;K13&amp;"    -Run"</f>
        <v>0000    CALL XDOR_BJXR_C637_NECP_M185002_00001    -Run</v>
      </c>
    </row>
    <row r="14" spans="1:15">
      <c r="C14" s="23">
        <f t="shared" si="1"/>
        <v>44629.736979166664</v>
      </c>
      <c r="D14" s="23">
        <f t="shared" ref="D14" si="6">C14+H14/3600/24</f>
        <v>44629.73883101852</v>
      </c>
      <c r="E14" s="1"/>
      <c r="F14" s="69"/>
      <c r="G14" s="35" t="s">
        <v>310</v>
      </c>
      <c r="H14" s="1">
        <f>VLOOKUP(G14,List!B:C,2,0)</f>
        <v>160</v>
      </c>
      <c r="I14" s="1"/>
      <c r="J14" s="1"/>
      <c r="K14" s="1" t="str">
        <f>VLOOKUP(G14,List!B:E,4,0)</f>
        <v>XDOR_BJXR_C638_NECP_M185003_00001</v>
      </c>
      <c r="L14" s="1">
        <f>VLOOKUP(G14,List!B:G,6,0)</f>
        <v>4</v>
      </c>
      <c r="O14" t="str">
        <f t="shared" ref="O14" si="7">+"0000    CALL "&amp;K14&amp;"    -Run"</f>
        <v>0000    CALL XDOR_BJXR_C638_NECP_M185003_00001    -Run</v>
      </c>
    </row>
    <row r="15" spans="1:15" ht="18.600000000000001" thickBot="1">
      <c r="C15" s="73">
        <f t="shared" si="1"/>
        <v>44629.73883101852</v>
      </c>
      <c r="D15" s="73">
        <f t="shared" ref="D15:D17" si="8">C15+H15/3600/24</f>
        <v>44629.740219907406</v>
      </c>
      <c r="E15" s="36"/>
      <c r="F15" s="36" t="s">
        <v>27</v>
      </c>
      <c r="G15" s="36" t="s">
        <v>152</v>
      </c>
      <c r="H15" s="36">
        <f>VLOOKUP(G15,List!B:C,2,0)</f>
        <v>120</v>
      </c>
      <c r="I15" s="36"/>
      <c r="J15" s="36"/>
      <c r="K15" s="36" t="str">
        <f>VLOOKUP(G15,List!B:E,4,0)</f>
        <v>dcsm-EF_MDP_POWEROFF</v>
      </c>
      <c r="L15" s="36">
        <f>VLOOKUP(G15,List!B:G,6,0)</f>
        <v>3</v>
      </c>
      <c r="O15" t="str">
        <f t="shared" ref="O15" si="9">+"0000    CALL "&amp;K15&amp;"    -Run"</f>
        <v>0000    CALL dcsm-EF_MDP_POWEROFF    -Run</v>
      </c>
    </row>
    <row r="16" spans="1:15" ht="18.600000000000001" thickBot="1">
      <c r="C16" s="93">
        <f t="shared" si="1"/>
        <v>44629.740219907406</v>
      </c>
      <c r="D16" s="93">
        <f t="shared" si="8"/>
        <v>44629.746111111112</v>
      </c>
      <c r="E16" s="94"/>
      <c r="F16" s="97" t="s">
        <v>400</v>
      </c>
      <c r="G16" s="15" t="s">
        <v>139</v>
      </c>
      <c r="H16" s="94">
        <f>VLOOKUP(G16,List!B:C,2,0)</f>
        <v>509</v>
      </c>
      <c r="I16" s="94"/>
      <c r="J16" s="15"/>
      <c r="K16" s="94" t="str">
        <f>VLOOKUP(G16,List!B:E,4,0)</f>
        <v>dcsm-EF_MDP_ON</v>
      </c>
      <c r="L16" s="68">
        <f>VLOOKUP(G16,List!B:G,6,0)</f>
        <v>11</v>
      </c>
    </row>
    <row r="17" spans="1:12" ht="18.600000000000001" thickBot="1">
      <c r="C17" s="96">
        <f t="shared" si="1"/>
        <v>44629.746111111112</v>
      </c>
      <c r="D17" s="93">
        <f t="shared" si="8"/>
        <v>44629.75886574074</v>
      </c>
      <c r="E17" s="35"/>
      <c r="F17" s="95"/>
      <c r="G17" s="35" t="s">
        <v>404</v>
      </c>
      <c r="H17" s="94">
        <f>VLOOKUP(G17,List!B:C,2,0)</f>
        <v>1102</v>
      </c>
      <c r="I17" s="94"/>
      <c r="J17" s="15"/>
      <c r="K17" s="35" t="str">
        <f>VLOOKUP(G17,List!B:E,4,0)</f>
        <v>dcsm-CRCO_MSA_CHECK_C</v>
      </c>
      <c r="L17" s="36">
        <f>VLOOKUP(G17,List!B:G,6,0)</f>
        <v>19</v>
      </c>
    </row>
    <row r="18" spans="1:12" s="50" customFormat="1" ht="18.600000000000001" thickBot="1">
      <c r="A18" s="71"/>
      <c r="B18" s="72"/>
      <c r="C18" s="96">
        <f t="shared" ref="C18" si="10">D17</f>
        <v>44629.75886574074</v>
      </c>
      <c r="D18" s="93">
        <f t="shared" ref="D18" si="11">C18+H18/3600/24</f>
        <v>44629.760254629626</v>
      </c>
      <c r="E18" s="35"/>
      <c r="F18" s="98"/>
      <c r="G18" s="35" t="s">
        <v>152</v>
      </c>
      <c r="H18" s="94">
        <f>VLOOKUP(G18,List!B:C,2,0)</f>
        <v>120</v>
      </c>
      <c r="I18" s="94"/>
      <c r="J18" s="15"/>
      <c r="K18" s="35" t="str">
        <f>VLOOKUP(G18,List!B:E,4,0)</f>
        <v>dcsm-EF_MDP_POWEROFF</v>
      </c>
      <c r="L18" s="51">
        <f>VLOOKUP(G18,List!B:G,6,0)</f>
        <v>3</v>
      </c>
    </row>
  </sheetData>
  <mergeCells count="4">
    <mergeCell ref="A8:B8"/>
    <mergeCell ref="C8:D8"/>
    <mergeCell ref="F11:F14"/>
    <mergeCell ref="F16:F18"/>
  </mergeCells>
  <phoneticPr fontId="1"/>
  <pageMargins left="0" right="0" top="0.74803149606299213" bottom="0.74803149606299213" header="0.31496062992125984" footer="0.31496062992125984"/>
  <pageSetup paperSize="8" scale="88" fitToHeight="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  <pageSetUpPr fitToPage="1"/>
  </sheetPr>
  <dimension ref="A1:O23"/>
  <sheetViews>
    <sheetView zoomScale="85" zoomScaleNormal="85" workbookViewId="0">
      <pane xSplit="4" ySplit="5" topLeftCell="E6" activePane="bottomRight" state="frozen"/>
      <selection pane="topRight" activeCell="E1" sqref="E1"/>
      <selection pane="bottomLeft" activeCell="A3" sqref="A3"/>
      <selection pane="bottomRight" activeCell="K7" sqref="K7"/>
    </sheetView>
  </sheetViews>
  <sheetFormatPr defaultRowHeight="18"/>
  <cols>
    <col min="1" max="2" width="5" customWidth="1"/>
    <col min="3" max="4" width="23.19921875" style="19" bestFit="1" customWidth="1"/>
    <col min="5" max="5" width="10.5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69.09765625" bestFit="1" customWidth="1"/>
    <col min="12" max="12" width="10.59765625" bestFit="1" customWidth="1"/>
  </cols>
  <sheetData>
    <row r="1" spans="1:15" ht="18.600000000000001" thickBot="1">
      <c r="C1" s="8">
        <v>44630.491666666669</v>
      </c>
      <c r="D1" s="19" t="s">
        <v>416</v>
      </c>
    </row>
    <row r="2" spans="1:15" ht="18.600000000000001" thickBot="1">
      <c r="A2" t="s">
        <v>122</v>
      </c>
      <c r="C2" s="8">
        <v>44630.595833333333</v>
      </c>
      <c r="D2" s="19" t="s">
        <v>424</v>
      </c>
      <c r="L2" s="20" t="s">
        <v>123</v>
      </c>
    </row>
    <row r="3" spans="1:15">
      <c r="C3" s="8">
        <v>44631.271527777775</v>
      </c>
      <c r="D3" s="19" t="s">
        <v>423</v>
      </c>
      <c r="L3" s="20">
        <f>+L5*2.5</f>
        <v>0</v>
      </c>
    </row>
    <row r="4" spans="1:15">
      <c r="C4" s="22"/>
      <c r="L4" s="20"/>
    </row>
    <row r="5" spans="1:15">
      <c r="A5" s="62" t="s">
        <v>125</v>
      </c>
      <c r="B5" s="62"/>
      <c r="C5" s="62" t="s">
        <v>126</v>
      </c>
      <c r="D5" s="62"/>
      <c r="K5" t="s">
        <v>413</v>
      </c>
      <c r="L5" s="20">
        <f>+SUM(L9:L9)</f>
        <v>0</v>
      </c>
    </row>
    <row r="6" spans="1:15">
      <c r="A6" s="47"/>
      <c r="B6" s="47"/>
      <c r="C6" s="47"/>
      <c r="D6" s="47"/>
      <c r="K6" t="s">
        <v>433</v>
      </c>
      <c r="L6" s="20"/>
    </row>
    <row r="7" spans="1:15">
      <c r="A7" s="47"/>
      <c r="B7" s="47"/>
      <c r="C7" s="47"/>
      <c r="D7" s="47"/>
      <c r="K7" t="s">
        <v>431</v>
      </c>
      <c r="L7" s="20"/>
    </row>
    <row r="8" spans="1:15">
      <c r="A8" s="32" t="s">
        <v>127</v>
      </c>
      <c r="B8" s="32" t="s">
        <v>128</v>
      </c>
      <c r="C8" s="32" t="s">
        <v>127</v>
      </c>
      <c r="D8" s="32" t="s">
        <v>128</v>
      </c>
      <c r="E8" s="32" t="s">
        <v>129</v>
      </c>
      <c r="F8" s="32" t="s">
        <v>130</v>
      </c>
      <c r="G8" s="32" t="s">
        <v>131</v>
      </c>
      <c r="H8" s="32" t="s">
        <v>37</v>
      </c>
      <c r="I8" s="32"/>
      <c r="J8" s="31"/>
      <c r="K8" s="33"/>
      <c r="L8" s="20" t="s">
        <v>132</v>
      </c>
      <c r="N8" t="s">
        <v>132</v>
      </c>
    </row>
    <row r="9" spans="1:15">
      <c r="C9" s="58">
        <f>C1</f>
        <v>44630.491666666669</v>
      </c>
      <c r="D9" s="23">
        <f t="shared" ref="D9:D15" si="0">C9+H9/3600/24</f>
        <v>44630.493981481486</v>
      </c>
      <c r="E9" s="1"/>
      <c r="F9" s="74" t="s">
        <v>425</v>
      </c>
      <c r="G9" s="35" t="s">
        <v>407</v>
      </c>
      <c r="H9" s="1">
        <f>VLOOKUP(G9,List!B:C,2,0)</f>
        <v>200</v>
      </c>
      <c r="I9" s="1"/>
      <c r="J9" s="75"/>
      <c r="K9" s="1" t="str">
        <f>VLOOKUP(G9,List!B:E,4,0)</f>
        <v>XDOR_BJXR_C887_NECP_M700101_00002.BC</v>
      </c>
      <c r="L9" s="1">
        <f>VLOOKUP(G9,List!B:G,6,0)</f>
        <v>0</v>
      </c>
      <c r="O9" t="str">
        <f t="shared" ref="O9" si="1">+"0000    CALL "&amp;K9&amp;"    -Run"</f>
        <v>0000    CALL XDOR_BJXR_C887_NECP_M700101_00002.BC    -Run</v>
      </c>
    </row>
    <row r="10" spans="1:15">
      <c r="C10" s="23">
        <f t="shared" ref="C10:C15" si="2">D9</f>
        <v>44630.493981481486</v>
      </c>
      <c r="D10" s="25">
        <f t="shared" si="0"/>
        <v>44630.494444444448</v>
      </c>
      <c r="E10" s="1"/>
      <c r="F10" s="64"/>
      <c r="G10" s="35" t="s">
        <v>403</v>
      </c>
      <c r="H10" s="26">
        <f>VLOOKUP(G10,List!B:C,2,0)</f>
        <v>40</v>
      </c>
      <c r="I10" s="26"/>
      <c r="J10" s="38"/>
      <c r="K10" s="26" t="str">
        <f>VLOOKUP(G10,List!B:E,4,0)</f>
        <v>XDOR_BJXR_C888_NECP_M700201_00001.BC</v>
      </c>
      <c r="L10" s="1">
        <f>VLOOKUP(G10,List!B:G,6,0)</f>
        <v>0</v>
      </c>
      <c r="O10" t="str">
        <f t="shared" ref="O10:O20" si="3">+"0000    CALL "&amp;K10&amp;"    -Run"</f>
        <v>0000    CALL XDOR_BJXR_C888_NECP_M700201_00001.BC    -Run</v>
      </c>
    </row>
    <row r="11" spans="1:15">
      <c r="C11" s="23">
        <f t="shared" si="2"/>
        <v>44630.494444444448</v>
      </c>
      <c r="D11" s="25">
        <f t="shared" si="0"/>
        <v>44630.497129629635</v>
      </c>
      <c r="E11" s="1"/>
      <c r="F11" s="64"/>
      <c r="G11" s="35" t="s">
        <v>408</v>
      </c>
      <c r="H11" s="26">
        <f>VLOOKUP(G11,List!B:C,2,0)</f>
        <v>232</v>
      </c>
      <c r="I11" s="26"/>
      <c r="J11" s="38"/>
      <c r="K11" s="26" t="str">
        <f>VLOOKUP(G11,List!B:E,4,0)</f>
        <v>XDOR_BJXR_C889_NECP_M700202_00009.BC</v>
      </c>
      <c r="L11" s="1">
        <f>VLOOKUP(G11,List!B:G,6,0)</f>
        <v>0</v>
      </c>
      <c r="O11" t="str">
        <f t="shared" si="3"/>
        <v>0000    CALL XDOR_BJXR_C889_NECP_M700202_00009.BC    -Run</v>
      </c>
    </row>
    <row r="12" spans="1:15">
      <c r="C12" s="23">
        <f t="shared" si="2"/>
        <v>44630.497129629635</v>
      </c>
      <c r="D12" s="25">
        <f t="shared" si="0"/>
        <v>44630.566574074081</v>
      </c>
      <c r="E12" s="1"/>
      <c r="F12" s="64"/>
      <c r="G12" s="35" t="s">
        <v>409</v>
      </c>
      <c r="H12" s="26">
        <f>VLOOKUP(G12,List!B:C,2,0)</f>
        <v>6000</v>
      </c>
      <c r="I12" s="26"/>
      <c r="J12" s="38"/>
      <c r="K12" s="26" t="str">
        <f>VLOOKUP(G12,List!B:E,4,0)</f>
        <v>XDOR_BJXR_C890_NECP_M700203_00001.BC</v>
      </c>
      <c r="L12" s="1">
        <f>VLOOKUP(G12,List!B:G,6,0)</f>
        <v>0</v>
      </c>
      <c r="O12" t="str">
        <f t="shared" si="3"/>
        <v>0000    CALL XDOR_BJXR_C890_NECP_M700203_00001.BC    -Run</v>
      </c>
    </row>
    <row r="13" spans="1:15">
      <c r="C13" s="58">
        <f>C2</f>
        <v>44630.595833333333</v>
      </c>
      <c r="D13" s="25">
        <f t="shared" si="0"/>
        <v>44630.59851851852</v>
      </c>
      <c r="E13" s="1"/>
      <c r="F13" s="64"/>
      <c r="G13" s="35" t="s">
        <v>410</v>
      </c>
      <c r="H13" s="26">
        <f>VLOOKUP(G13,List!B:C,2,0)</f>
        <v>232</v>
      </c>
      <c r="I13" s="26"/>
      <c r="J13" s="38"/>
      <c r="K13" s="26" t="str">
        <f>VLOOKUP(G13,List!B:E,4,0)</f>
        <v>XDOR_BJXR_C891_NECP_M700204_00009.BC</v>
      </c>
      <c r="L13" s="1">
        <f>VLOOKUP(G13,List!B:G,6,0)</f>
        <v>0</v>
      </c>
      <c r="O13" t="str">
        <f t="shared" si="3"/>
        <v>0000    CALL XDOR_BJXR_C891_NECP_M700204_00009.BC    -Run</v>
      </c>
    </row>
    <row r="14" spans="1:15">
      <c r="C14" s="23">
        <f t="shared" si="2"/>
        <v>44630.59851851852</v>
      </c>
      <c r="D14" s="25">
        <f t="shared" si="0"/>
        <v>44630.667962962965</v>
      </c>
      <c r="E14" s="1"/>
      <c r="F14" s="64"/>
      <c r="G14" s="35" t="s">
        <v>411</v>
      </c>
      <c r="H14" s="26">
        <f>VLOOKUP(G14,List!B:C,2,0)</f>
        <v>6000</v>
      </c>
      <c r="I14" s="26"/>
      <c r="J14" s="38"/>
      <c r="K14" s="26" t="str">
        <f>VLOOKUP(G14,List!B:E,4,0)</f>
        <v>XDOR_BJXR_C892_NECP_M700205_00002.BC</v>
      </c>
      <c r="L14" s="1">
        <f>VLOOKUP(G14,List!B:G,6,0)</f>
        <v>0</v>
      </c>
      <c r="O14" t="str">
        <f t="shared" si="3"/>
        <v>0000    CALL XDOR_BJXR_C892_NECP_M700205_00002.BC    -Run</v>
      </c>
    </row>
    <row r="15" spans="1:15" ht="18.600000000000001" thickBot="1">
      <c r="C15" s="73">
        <f t="shared" si="2"/>
        <v>44630.667962962965</v>
      </c>
      <c r="D15" s="76">
        <f t="shared" si="0"/>
        <v>44630.668888888889</v>
      </c>
      <c r="E15" s="36"/>
      <c r="F15" s="77"/>
      <c r="G15" s="78" t="s">
        <v>412</v>
      </c>
      <c r="H15" s="68">
        <f>VLOOKUP(G15,List!B:C,2,0)</f>
        <v>80</v>
      </c>
      <c r="I15" s="68"/>
      <c r="J15" s="79"/>
      <c r="K15" s="68" t="str">
        <f>VLOOKUP(G15,List!B:E,4,0)</f>
        <v>XDOR_BJXR_C893_NECP_M700301_00002.BC</v>
      </c>
      <c r="L15" s="36">
        <f>VLOOKUP(G15,List!B:G,6,0)</f>
        <v>0</v>
      </c>
      <c r="O15" t="str">
        <f t="shared" si="3"/>
        <v>0000    CALL XDOR_BJXR_C893_NECP_M700301_00002.BC    -Run</v>
      </c>
    </row>
    <row r="16" spans="1:15" s="54" customFormat="1">
      <c r="C16" s="80">
        <f>C3</f>
        <v>44631.271527777775</v>
      </c>
      <c r="D16" s="81">
        <f>C16+H16/3600/24</f>
        <v>44631.277418981481</v>
      </c>
      <c r="E16" s="82"/>
      <c r="F16" s="83" t="s">
        <v>418</v>
      </c>
      <c r="G16" s="82" t="s">
        <v>139</v>
      </c>
      <c r="H16" s="82">
        <f>VLOOKUP(G16,List!B:C,2,0)</f>
        <v>509</v>
      </c>
      <c r="I16" s="82"/>
      <c r="J16" s="84"/>
      <c r="K16" s="82" t="str">
        <f>VLOOKUP(G16,List!B:E,4,0)</f>
        <v>dcsm-EF_MDP_ON</v>
      </c>
      <c r="L16" s="82">
        <f>VLOOKUP(G16,List!B:G,6,0)</f>
        <v>11</v>
      </c>
      <c r="O16" s="54" t="str">
        <f t="shared" si="3"/>
        <v>0000    CALL dcsm-EF_MDP_ON    -Run</v>
      </c>
    </row>
    <row r="17" spans="3:15" s="54" customFormat="1">
      <c r="C17" s="52">
        <f t="shared" ref="C17" si="4">D16</f>
        <v>44631.277418981481</v>
      </c>
      <c r="D17" s="53">
        <f>C17+H17/3600/24</f>
        <v>44631.279270833336</v>
      </c>
      <c r="E17" s="24"/>
      <c r="F17" s="63"/>
      <c r="G17" s="24" t="s">
        <v>204</v>
      </c>
      <c r="H17" s="55">
        <f>VLOOKUP(G17,List!B:C,2,0)</f>
        <v>160</v>
      </c>
      <c r="I17" s="55"/>
      <c r="J17" s="85"/>
      <c r="K17" s="55" t="str">
        <f>VLOOKUP(G17,List!B:E,4,0)</f>
        <v>dcsm-CRCO_PME_ON</v>
      </c>
      <c r="L17" s="24">
        <f>VLOOKUP(G17,List!B:G,6,0)</f>
        <v>5</v>
      </c>
      <c r="O17" s="54" t="str">
        <f t="shared" si="3"/>
        <v>0000    CALL dcsm-CRCO_PME_ON    -Run</v>
      </c>
    </row>
    <row r="18" spans="3:15" s="54" customFormat="1">
      <c r="C18" s="52">
        <f t="shared" ref="C18:C23" si="5">D17</f>
        <v>44631.279270833336</v>
      </c>
      <c r="D18" s="53">
        <f t="shared" ref="D18:D20" si="6">C18+H18/3600/24</f>
        <v>44631.308344907411</v>
      </c>
      <c r="E18" s="24"/>
      <c r="F18" s="63"/>
      <c r="G18" s="24" t="s">
        <v>205</v>
      </c>
      <c r="H18" s="55">
        <f>VLOOKUP(G18,List!B:C,2,0)</f>
        <v>2512</v>
      </c>
      <c r="I18" s="55"/>
      <c r="J18" s="85"/>
      <c r="K18" s="55" t="str">
        <f>VLOOKUP(G18,List!B:E,4,0)</f>
        <v>dcsm-CRCO_PWI_CHECK</v>
      </c>
      <c r="L18" s="24">
        <f>VLOOKUP(G18,List!B:G,6,0)</f>
        <v>51</v>
      </c>
      <c r="O18" s="54" t="str">
        <f t="shared" si="3"/>
        <v>0000    CALL dcsm-CRCO_PWI_CHECK    -Run</v>
      </c>
    </row>
    <row r="19" spans="3:15" s="54" customFormat="1">
      <c r="C19" s="52">
        <f t="shared" si="5"/>
        <v>44631.308344907411</v>
      </c>
      <c r="D19" s="53">
        <f t="shared" si="6"/>
        <v>44631.310196759267</v>
      </c>
      <c r="E19" s="24"/>
      <c r="F19" s="63"/>
      <c r="G19" s="24" t="s">
        <v>203</v>
      </c>
      <c r="H19" s="55">
        <f>VLOOKUP(G19,List!B:C,2,0)</f>
        <v>160</v>
      </c>
      <c r="I19" s="55"/>
      <c r="J19" s="85"/>
      <c r="K19" s="55" t="str">
        <f>VLOOKUP(G19,List!B:E,4,0)</f>
        <v>dcsm-CRCO_PME_OFF</v>
      </c>
      <c r="L19" s="24">
        <f>VLOOKUP(G19,List!B:G,6,0)</f>
        <v>5</v>
      </c>
      <c r="O19" s="54" t="str">
        <f t="shared" si="3"/>
        <v>0000    CALL dcsm-CRCO_PME_OFF    -Run</v>
      </c>
    </row>
    <row r="20" spans="3:15" s="54" customFormat="1" ht="18.600000000000001" thickBot="1">
      <c r="C20" s="86">
        <f t="shared" si="5"/>
        <v>44631.310196759267</v>
      </c>
      <c r="D20" s="87">
        <f t="shared" si="6"/>
        <v>44631.311585648153</v>
      </c>
      <c r="E20" s="88"/>
      <c r="F20" s="89"/>
      <c r="G20" s="90" t="s">
        <v>152</v>
      </c>
      <c r="H20" s="90">
        <f>VLOOKUP(G20,List!B:C,2,0)</f>
        <v>120</v>
      </c>
      <c r="I20" s="90"/>
      <c r="J20" s="91"/>
      <c r="K20" s="90" t="str">
        <f>VLOOKUP(G20,List!B:E,4,0)</f>
        <v>dcsm-EF_MDP_POWEROFF</v>
      </c>
      <c r="L20" s="88">
        <f>VLOOKUP(G20,List!B:G,6,0)</f>
        <v>3</v>
      </c>
      <c r="O20" s="54" t="str">
        <f t="shared" si="3"/>
        <v>0000    CALL dcsm-EF_MDP_POWEROFF    -Run</v>
      </c>
    </row>
    <row r="21" spans="3:15" s="54" customFormat="1">
      <c r="C21" s="53">
        <f t="shared" si="5"/>
        <v>44631.311585648153</v>
      </c>
      <c r="D21" s="53">
        <f t="shared" ref="D21:D23" si="7">C21+H21/3600/24</f>
        <v>44631.317476851858</v>
      </c>
      <c r="E21" s="55"/>
      <c r="F21" s="65" t="s">
        <v>421</v>
      </c>
      <c r="G21" s="55" t="s">
        <v>139</v>
      </c>
      <c r="H21" s="55">
        <f>VLOOKUP(G21,List!B:C,2,0)</f>
        <v>509</v>
      </c>
      <c r="I21" s="55"/>
      <c r="K21" s="55" t="str">
        <f>VLOOKUP(G21,List!B:E,4,0)</f>
        <v>dcsm-EF_MDP_ON</v>
      </c>
      <c r="L21" s="55">
        <f>VLOOKUP(G21,List!B:G,6,0)</f>
        <v>11</v>
      </c>
      <c r="O21" s="54" t="str">
        <f t="shared" ref="O21:O23" si="8">+"0000    CALL "&amp;K21&amp;"    -Run"</f>
        <v>0000    CALL dcsm-EF_MDP_ON    -Run</v>
      </c>
    </row>
    <row r="22" spans="3:15" s="54" customFormat="1">
      <c r="C22" s="52">
        <f t="shared" si="5"/>
        <v>44631.317476851858</v>
      </c>
      <c r="D22" s="53">
        <f t="shared" si="7"/>
        <v>44631.317962962967</v>
      </c>
      <c r="E22" s="24"/>
      <c r="F22" s="65"/>
      <c r="G22" s="55" t="s">
        <v>420</v>
      </c>
      <c r="H22" s="55">
        <f>VLOOKUP(G22,List!B:C,2,0)</f>
        <v>42</v>
      </c>
      <c r="I22" s="55"/>
      <c r="K22" s="55" t="str">
        <f>VLOOKUP(G22,List!B:E,4,0)</f>
        <v>dcsm-EF_MDP_CRUISE_SET</v>
      </c>
      <c r="L22" s="24">
        <f>VLOOKUP(G22,List!B:G,6,0)</f>
        <v>2</v>
      </c>
      <c r="O22" s="54" t="str">
        <f t="shared" si="8"/>
        <v>0000    CALL dcsm-EF_MDP_CRUISE_SET    -Run</v>
      </c>
    </row>
    <row r="23" spans="3:15" s="54" customFormat="1">
      <c r="C23" s="52">
        <f t="shared" si="5"/>
        <v>44631.317962962967</v>
      </c>
      <c r="D23" s="53">
        <f t="shared" si="7"/>
        <v>44631.330601851856</v>
      </c>
      <c r="E23" s="24"/>
      <c r="F23" s="66"/>
      <c r="G23" s="55" t="s">
        <v>419</v>
      </c>
      <c r="H23" s="55">
        <f>VLOOKUP(G23,List!B:C,2,0)</f>
        <v>1092</v>
      </c>
      <c r="I23" s="55"/>
      <c r="K23" s="55" t="str">
        <f>VLOOKUP(G23,List!B:E,4,0)</f>
        <v>dcsm-EF_MSA_ON_C</v>
      </c>
      <c r="L23" s="24">
        <f>VLOOKUP(G23,List!B:G,6,0)</f>
        <v>15</v>
      </c>
      <c r="O23" s="54" t="str">
        <f t="shared" si="8"/>
        <v>0000    CALL dcsm-EF_MSA_ON_C    -Run</v>
      </c>
    </row>
  </sheetData>
  <mergeCells count="5">
    <mergeCell ref="A5:B5"/>
    <mergeCell ref="C5:D5"/>
    <mergeCell ref="F16:F20"/>
    <mergeCell ref="F9:F15"/>
    <mergeCell ref="F21:F23"/>
  </mergeCells>
  <phoneticPr fontId="1"/>
  <pageMargins left="0" right="0" top="0.74803149606299213" bottom="0.74803149606299213" header="0.31496062992125984" footer="0.31496062992125984"/>
  <pageSetup paperSize="8" scale="88" fitToHeight="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7EFE2-9A8D-404C-B4C0-2142693739E8}">
  <sheetPr>
    <tabColor rgb="FFFF66CC"/>
    <pageSetUpPr fitToPage="1"/>
  </sheetPr>
  <dimension ref="A1:O14"/>
  <sheetViews>
    <sheetView zoomScaleNormal="100" workbookViewId="0">
      <pane xSplit="4" ySplit="8" topLeftCell="G9" activePane="bottomRight" state="frozen"/>
      <selection pane="topRight" activeCell="E1" sqref="E1"/>
      <selection pane="bottomLeft" activeCell="A3" sqref="A3"/>
      <selection pane="bottomRight" activeCell="K16" sqref="K16"/>
    </sheetView>
  </sheetViews>
  <sheetFormatPr defaultRowHeight="18"/>
  <cols>
    <col min="1" max="1" width="9.5" customWidth="1"/>
    <col min="3" max="4" width="23.19921875" style="19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69.09765625" bestFit="1" customWidth="1"/>
    <col min="12" max="12" width="10.59765625" bestFit="1" customWidth="1"/>
  </cols>
  <sheetData>
    <row r="1" spans="1:15">
      <c r="A1" t="s">
        <v>122</v>
      </c>
      <c r="C1" s="8">
        <v>44635.263888888891</v>
      </c>
      <c r="D1" s="19" t="s">
        <v>401</v>
      </c>
      <c r="L1" s="20" t="s">
        <v>123</v>
      </c>
    </row>
    <row r="2" spans="1:15" ht="59.1" hidden="1" customHeight="1" thickBot="1">
      <c r="A2" t="s">
        <v>178</v>
      </c>
      <c r="C2" s="21">
        <v>44249.28261574074</v>
      </c>
      <c r="L2" s="20">
        <f>+L8*2.5</f>
        <v>87.5</v>
      </c>
    </row>
    <row r="3" spans="1:15" ht="18.600000000000001" hidden="1" thickBot="1">
      <c r="A3" t="s">
        <v>179</v>
      </c>
      <c r="C3" s="21">
        <v>44250.085393518515</v>
      </c>
      <c r="L3" s="20" t="s">
        <v>124</v>
      </c>
    </row>
    <row r="4" spans="1:15" ht="18.600000000000001" hidden="1" thickBot="1">
      <c r="A4" t="s">
        <v>180</v>
      </c>
      <c r="C4" s="21">
        <v>44250.948599537034</v>
      </c>
      <c r="L4" s="20"/>
    </row>
    <row r="5" spans="1:15" hidden="1">
      <c r="A5" t="s">
        <v>181</v>
      </c>
      <c r="C5" s="22">
        <v>44252.142106481479</v>
      </c>
      <c r="L5" s="20"/>
    </row>
    <row r="6" spans="1:15" hidden="1">
      <c r="A6" t="s">
        <v>182</v>
      </c>
      <c r="C6" s="22">
        <v>44253.320462962962</v>
      </c>
      <c r="L6" s="20"/>
    </row>
    <row r="7" spans="1:15">
      <c r="C7" s="48">
        <v>44635.430555555555</v>
      </c>
      <c r="D7" s="19" t="s">
        <v>402</v>
      </c>
      <c r="L7" s="20"/>
    </row>
    <row r="8" spans="1:15">
      <c r="A8" s="62" t="s">
        <v>125</v>
      </c>
      <c r="B8" s="62"/>
      <c r="C8" s="62" t="s">
        <v>126</v>
      </c>
      <c r="D8" s="62"/>
      <c r="K8" s="27" t="s">
        <v>430</v>
      </c>
      <c r="L8" s="20">
        <f>+SUM(L10:L11)</f>
        <v>35</v>
      </c>
    </row>
    <row r="9" spans="1:15">
      <c r="A9" s="32" t="s">
        <v>127</v>
      </c>
      <c r="B9" s="32" t="s">
        <v>128</v>
      </c>
      <c r="C9" s="32" t="s">
        <v>127</v>
      </c>
      <c r="D9" s="32" t="s">
        <v>128</v>
      </c>
      <c r="E9" s="32" t="s">
        <v>129</v>
      </c>
      <c r="F9" s="32" t="s">
        <v>130</v>
      </c>
      <c r="G9" s="32" t="s">
        <v>131</v>
      </c>
      <c r="H9" s="32" t="s">
        <v>37</v>
      </c>
      <c r="I9" s="32"/>
      <c r="J9" s="31"/>
      <c r="K9" s="33"/>
      <c r="L9" s="20" t="s">
        <v>132</v>
      </c>
      <c r="N9" t="s">
        <v>132</v>
      </c>
    </row>
    <row r="10" spans="1:15">
      <c r="C10" s="25">
        <f>C1</f>
        <v>44635.263888888891</v>
      </c>
      <c r="D10" s="25">
        <f t="shared" ref="D10:D12" si="0">C10+H10/3600/24</f>
        <v>44635.269780092596</v>
      </c>
      <c r="E10" s="26"/>
      <c r="F10" s="1" t="s">
        <v>31</v>
      </c>
      <c r="G10" s="1" t="s">
        <v>139</v>
      </c>
      <c r="H10" s="26">
        <f>VLOOKUP(G10,List!B:C,2,0)</f>
        <v>509</v>
      </c>
      <c r="I10" s="26"/>
      <c r="K10" s="26" t="str">
        <f>VLOOKUP(G10,List!B:E,4,0)</f>
        <v>dcsm-EF_MDP_ON</v>
      </c>
      <c r="L10" s="1">
        <f>VLOOKUP(G10,List!B:G,6,0)</f>
        <v>11</v>
      </c>
      <c r="O10" t="str">
        <f>+"0000    CALL "&amp;K10&amp;"    -Run"</f>
        <v>0000    CALL dcsm-EF_MDP_ON    -Run</v>
      </c>
    </row>
    <row r="11" spans="1:15">
      <c r="C11" s="23">
        <f t="shared" ref="C11:C12" si="1">D10</f>
        <v>44635.269780092596</v>
      </c>
      <c r="D11" s="25">
        <f t="shared" si="0"/>
        <v>44635.353692129633</v>
      </c>
      <c r="E11" s="1"/>
      <c r="F11" s="59" t="s">
        <v>429</v>
      </c>
      <c r="G11" s="17" t="s">
        <v>427</v>
      </c>
      <c r="H11" s="49">
        <f>VLOOKUP(G11,List!B:C,2,0)</f>
        <v>7250</v>
      </c>
      <c r="I11" s="26"/>
      <c r="K11" s="26" t="str">
        <f>VLOOKUP(G11,List!B:E,4,0)</f>
        <v>dcsm-MSA_OCL_CHECK</v>
      </c>
      <c r="L11" s="1">
        <f>VLOOKUP(G11,List!B:G,6,0)</f>
        <v>24</v>
      </c>
      <c r="O11" t="str">
        <f t="shared" ref="O11" si="2">+"0000    CALL "&amp;K11&amp;"    -Run"</f>
        <v>0000    CALL dcsm-MSA_OCL_CHECK    -Run</v>
      </c>
    </row>
    <row r="12" spans="1:15">
      <c r="A12" s="31"/>
      <c r="B12" s="60"/>
      <c r="C12" s="23">
        <f t="shared" si="1"/>
        <v>44635.353692129633</v>
      </c>
      <c r="D12" s="25">
        <f t="shared" si="0"/>
        <v>44635.355081018519</v>
      </c>
      <c r="E12" s="1"/>
      <c r="F12" s="1" t="s">
        <v>27</v>
      </c>
      <c r="G12" s="35" t="s">
        <v>152</v>
      </c>
      <c r="H12" s="26">
        <f>VLOOKUP(G12,List!B:C,2,0)</f>
        <v>120</v>
      </c>
      <c r="I12" s="26"/>
      <c r="K12" s="26" t="str">
        <f>VLOOKUP(G12,List!B:E,4,0)</f>
        <v>dcsm-EF_MDP_POWEROFF</v>
      </c>
      <c r="L12" s="1"/>
    </row>
    <row r="14" spans="1:15">
      <c r="K14" s="27"/>
    </row>
  </sheetData>
  <mergeCells count="2">
    <mergeCell ref="A8:B8"/>
    <mergeCell ref="C8:D8"/>
  </mergeCells>
  <phoneticPr fontId="1"/>
  <pageMargins left="0" right="0" top="0.74803149606299213" bottom="0.74803149606299213" header="0.31496062992125984" footer="0.31496062992125984"/>
  <pageSetup paperSize="8" scale="88" fitToHeight="0" orientation="landscape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AF9231145D0B49A6362F757652FF4E" ma:contentTypeVersion="10" ma:contentTypeDescription="新しいドキュメントを作成します。" ma:contentTypeScope="" ma:versionID="291ab9fb7703f07504f4a1be09840e4f">
  <xsd:schema xmlns:xsd="http://www.w3.org/2001/XMLSchema" xmlns:xs="http://www.w3.org/2001/XMLSchema" xmlns:p="http://schemas.microsoft.com/office/2006/metadata/properties" xmlns:ns2="6d3c7722-91b2-471a-ac5f-c48f2467b6fb" targetNamespace="http://schemas.microsoft.com/office/2006/metadata/properties" ma:root="true" ma:fieldsID="0e766a876a9cda2cc948d59eff10cc1f" ns2:_="">
    <xsd:import namespace="6d3c7722-91b2-471a-ac5f-c48f2467b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c7722-91b2-471a-ac5f-c48f2467b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20207A-C564-4078-833A-1EAE182CE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c7722-91b2-471a-ac5f-c48f2467b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02E231-B2B7-4967-BCE5-50C6D9FF8EDC}">
  <ds:schemaRefs>
    <ds:schemaRef ds:uri="http://schemas.microsoft.com/office/2006/documentManagement/types"/>
    <ds:schemaRef ds:uri="http://purl.org/dc/terms/"/>
    <ds:schemaRef ds:uri="209aaa3b-569d-49fe-866d-98a387b0de43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764f436-ad3e-4272-974a-32471dd13d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確認事項</vt:lpstr>
      <vt:lpstr>List</vt:lpstr>
      <vt:lpstr>wheel offloading</vt:lpstr>
      <vt:lpstr>2022_3_9(TBL UP)</vt:lpstr>
      <vt:lpstr>2022_3_10(PWI)</vt:lpstr>
      <vt:lpstr>2022_3_15(MSA OCL) </vt:lpstr>
      <vt:lpstr>'2022_3_10(PWI)'!Print_Area</vt:lpstr>
      <vt:lpstr>'2022_3_15(MSA OCL) '!Print_Area</vt:lpstr>
      <vt:lpstr>'2022_3_9(TBL UP)'!Print_Area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山下美和子</cp:lastModifiedBy>
  <cp:lastPrinted>2021-04-20T05:28:04Z</cp:lastPrinted>
  <dcterms:created xsi:type="dcterms:W3CDTF">2020-02-04T16:37:33Z</dcterms:created>
  <dcterms:modified xsi:type="dcterms:W3CDTF">2022-02-22T03:47:32Z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0x01010024AF9231145D0B49A6362F757652FF4E</vt:lpwstr>
  </property>
</Properties>
</file>