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\Bepi_Colombo\MSASI\system\Mercury_flyby\20210908_1st_Mercury_flyby_sequence_final\Merry_flyby#1\"/>
    </mc:Choice>
  </mc:AlternateContent>
  <xr:revisionPtr revIDLastSave="0" documentId="13_ncr:1_{C60CA533-19DF-4C44-A036-082ABB419F19}" xr6:coauthVersionLast="46" xr6:coauthVersionMax="46" xr10:uidLastSave="{00000000-0000-0000-0000-000000000000}"/>
  <bookViews>
    <workbookView xWindow="5440" yWindow="5440" windowWidth="6960" windowHeight="5253" activeTab="4" xr2:uid="{00000000-000D-0000-FFFF-FFFF00000000}"/>
  </bookViews>
  <sheets>
    <sheet name="確認事項" sheetId="30" r:id="rId1"/>
    <sheet name="チェック表" sheetId="29" state="hidden" r:id="rId2"/>
    <sheet name="List" sheetId="5" r:id="rId3"/>
    <sheet name="wheel offloading" sheetId="21" r:id="rId4"/>
    <sheet name="MercuryFlyby1" sheetId="28" r:id="rId5"/>
  </sheets>
  <definedNames>
    <definedName name="_xlnm._FilterDatabase" localSheetId="2" hidden="1">List!$B$1:$B$52</definedName>
    <definedName name="_xlnm.Print_Area" localSheetId="4">MercuryFlyby1!$A$1:$I$109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8" i="28" l="1"/>
  <c r="C79" i="28"/>
  <c r="D127" i="28"/>
  <c r="D126" i="28"/>
  <c r="C126" i="28"/>
  <c r="D125" i="28" s="1"/>
  <c r="C125" i="28" s="1"/>
  <c r="D124" i="28" s="1"/>
  <c r="C124" i="28" s="1"/>
  <c r="D123" i="28" s="1"/>
  <c r="C123" i="28" s="1"/>
  <c r="D122" i="28" s="1"/>
  <c r="C122" i="28" s="1"/>
  <c r="D121" i="28" s="1"/>
  <c r="C121" i="28" s="1"/>
  <c r="D120" i="28" s="1"/>
  <c r="C120" i="28" s="1"/>
  <c r="D119" i="28" s="1"/>
  <c r="C119" i="28" s="1"/>
  <c r="D118" i="28" s="1"/>
  <c r="C118" i="28" s="1"/>
  <c r="D117" i="28" s="1"/>
  <c r="C117" i="28" s="1"/>
  <c r="D116" i="28" s="1"/>
  <c r="C116" i="28" s="1"/>
  <c r="D115" i="28" s="1"/>
  <c r="C115" i="28" s="1"/>
  <c r="D114" i="28" s="1"/>
  <c r="C114" i="28" s="1"/>
  <c r="D113" i="28" s="1"/>
  <c r="C113" i="28" s="1"/>
  <c r="D112" i="28" s="1"/>
  <c r="C112" i="28" s="1"/>
  <c r="D111" i="28" s="1"/>
  <c r="C111" i="28" s="1"/>
  <c r="D110" i="28" s="1"/>
  <c r="C110" i="28" s="1"/>
  <c r="D109" i="28" s="1"/>
  <c r="C109" i="28" s="1"/>
  <c r="D108" i="28" s="1"/>
  <c r="D100" i="28"/>
  <c r="C101" i="28" s="1"/>
  <c r="D101" i="28" s="1"/>
  <c r="C102" i="28" s="1"/>
  <c r="D102" i="28" s="1"/>
  <c r="C103" i="28" s="1"/>
  <c r="D103" i="28" s="1"/>
  <c r="C104" i="28" s="1"/>
  <c r="D104" i="28" s="1"/>
  <c r="C105" i="28" s="1"/>
  <c r="D105" i="28" s="1"/>
  <c r="C106" i="28" s="1"/>
  <c r="D106" i="28" s="1"/>
  <c r="C107" i="28" s="1"/>
  <c r="D107" i="28" s="1"/>
  <c r="D99" i="28"/>
  <c r="C99" i="28" s="1"/>
  <c r="D98" i="28" s="1"/>
  <c r="C98" i="28" s="1"/>
  <c r="D97" i="28" s="1"/>
  <c r="C97" i="28" s="1"/>
  <c r="D96" i="28" s="1"/>
  <c r="C96" i="28" s="1"/>
  <c r="D95" i="28" s="1"/>
  <c r="C95" i="28" s="1"/>
  <c r="D94" i="28" s="1"/>
  <c r="C94" i="28" s="1"/>
  <c r="D93" i="28" s="1"/>
  <c r="C86" i="28"/>
  <c r="D86" i="28" s="1"/>
  <c r="C87" i="28" s="1"/>
  <c r="D87" i="28" s="1"/>
  <c r="C88" i="28" s="1"/>
  <c r="D88" i="28" s="1"/>
  <c r="C89" i="28" s="1"/>
  <c r="D89" i="28" s="1"/>
  <c r="C90" i="28" s="1"/>
  <c r="D90" i="28" s="1"/>
  <c r="C91" i="28" s="1"/>
  <c r="D91" i="28" s="1"/>
  <c r="C92" i="28" s="1"/>
  <c r="D92" i="28" s="1"/>
  <c r="C93" i="28" s="1"/>
  <c r="D85" i="28"/>
  <c r="D84" i="28"/>
  <c r="C84" i="28"/>
  <c r="D83" i="28" s="1"/>
  <c r="C83" i="28" s="1"/>
  <c r="D82" i="28" s="1"/>
  <c r="C82" i="28" s="1"/>
  <c r="D81" i="28" s="1"/>
  <c r="C81" i="28" s="1"/>
  <c r="D80" i="28" s="1"/>
  <c r="C80" i="28" s="1"/>
  <c r="D79" i="28" s="1"/>
  <c r="D78" i="28" s="1"/>
  <c r="C71" i="28"/>
  <c r="D71" i="28" s="1"/>
  <c r="C72" i="28" s="1"/>
  <c r="D72" i="28" s="1"/>
  <c r="C73" i="28" s="1"/>
  <c r="D73" i="28" s="1"/>
  <c r="C74" i="28" s="1"/>
  <c r="D74" i="28" s="1"/>
  <c r="C75" i="28" s="1"/>
  <c r="D75" i="28" s="1"/>
  <c r="C76" i="28" s="1"/>
  <c r="D76" i="28" s="1"/>
  <c r="C77" i="28" s="1"/>
  <c r="D77" i="28" s="1"/>
  <c r="C78" i="28" s="1"/>
  <c r="D70" i="28"/>
  <c r="D69" i="28"/>
  <c r="C69" i="28"/>
  <c r="D68" i="28"/>
  <c r="C68" i="28" s="1"/>
  <c r="D67" i="28" s="1"/>
  <c r="C67" i="28" s="1"/>
  <c r="D66" i="28" s="1"/>
  <c r="C66" i="28" s="1"/>
  <c r="D65" i="28" s="1"/>
  <c r="C65" i="28" s="1"/>
  <c r="D64" i="28" s="1"/>
  <c r="C64" i="28" s="1"/>
  <c r="D63" i="28" s="1"/>
  <c r="D55" i="28"/>
  <c r="C56" i="28" s="1"/>
  <c r="D56" i="28" s="1"/>
  <c r="C57" i="28" s="1"/>
  <c r="D57" i="28" s="1"/>
  <c r="C58" i="28" s="1"/>
  <c r="D58" i="28" s="1"/>
  <c r="C59" i="28" s="1"/>
  <c r="D59" i="28" s="1"/>
  <c r="C60" i="28" s="1"/>
  <c r="D60" i="28" s="1"/>
  <c r="C61" i="28" s="1"/>
  <c r="D61" i="28" s="1"/>
  <c r="C62" i="28" s="1"/>
  <c r="D62" i="28" s="1"/>
  <c r="C63" i="28" s="1"/>
  <c r="D54" i="28"/>
  <c r="C54" i="28" s="1"/>
  <c r="D53" i="28" s="1"/>
  <c r="C53" i="28" s="1"/>
  <c r="D52" i="28" s="1"/>
  <c r="C52" i="28" s="1"/>
  <c r="D51" i="28" s="1"/>
  <c r="C51" i="28" s="1"/>
  <c r="D50" i="28" s="1"/>
  <c r="C50" i="28" s="1"/>
  <c r="D49" i="28" s="1"/>
  <c r="C49" i="28" s="1"/>
  <c r="D48" i="28" s="1"/>
  <c r="C41" i="28"/>
  <c r="D41" i="28" s="1"/>
  <c r="C42" i="28" s="1"/>
  <c r="D42" i="28" s="1"/>
  <c r="C43" i="28" s="1"/>
  <c r="D43" i="28" s="1"/>
  <c r="C44" i="28" s="1"/>
  <c r="D44" i="28" s="1"/>
  <c r="C45" i="28" s="1"/>
  <c r="D45" i="28" s="1"/>
  <c r="C46" i="28" s="1"/>
  <c r="D46" i="28" s="1"/>
  <c r="C47" i="28" s="1"/>
  <c r="D47" i="28" s="1"/>
  <c r="C48" i="28" s="1"/>
  <c r="D40" i="28"/>
  <c r="D39" i="28"/>
  <c r="C39" i="28" s="1"/>
  <c r="D38" i="28" s="1"/>
  <c r="C38" i="28" s="1"/>
  <c r="D37" i="28" s="1"/>
  <c r="C37" i="28" s="1"/>
  <c r="D36" i="28" s="1"/>
  <c r="C36" i="28" s="1"/>
  <c r="D35" i="28" s="1"/>
  <c r="C35" i="28" s="1"/>
  <c r="D34" i="28" s="1"/>
  <c r="C34" i="28" s="1"/>
  <c r="D33" i="28" s="1"/>
  <c r="D25" i="28"/>
  <c r="C26" i="28" s="1"/>
  <c r="D26" i="28" s="1"/>
  <c r="C27" i="28" s="1"/>
  <c r="D27" i="28" s="1"/>
  <c r="C28" i="28" s="1"/>
  <c r="D28" i="28" s="1"/>
  <c r="C29" i="28" s="1"/>
  <c r="D29" i="28" s="1"/>
  <c r="C30" i="28" s="1"/>
  <c r="D30" i="28" s="1"/>
  <c r="C31" i="28" s="1"/>
  <c r="D31" i="28" s="1"/>
  <c r="C32" i="28" s="1"/>
  <c r="D32" i="28" s="1"/>
  <c r="C33" i="28" s="1"/>
  <c r="D24" i="28"/>
  <c r="C24" i="28"/>
  <c r="D23" i="28"/>
  <c r="C23" i="28" s="1"/>
  <c r="D22" i="28" s="1"/>
  <c r="C22" i="28" s="1"/>
  <c r="D21" i="28" s="1"/>
  <c r="C21" i="28" s="1"/>
  <c r="D20" i="28" s="1"/>
  <c r="C20" i="28" s="1"/>
  <c r="D19" i="28" s="1"/>
  <c r="C19" i="28" s="1"/>
  <c r="D18" i="28" s="1"/>
  <c r="C18" i="28" s="1"/>
  <c r="D17" i="28" s="1"/>
  <c r="C17" i="28" s="1"/>
  <c r="D16" i="28" s="1"/>
  <c r="C7" i="28"/>
  <c r="D7" i="28" s="1"/>
  <c r="C8" i="28" s="1"/>
  <c r="D8" i="28" s="1"/>
  <c r="C9" i="28" s="1"/>
  <c r="D9" i="28" s="1"/>
  <c r="C10" i="28" s="1"/>
  <c r="D10" i="28" s="1"/>
  <c r="C11" i="28" s="1"/>
  <c r="D11" i="28" s="1"/>
  <c r="C12" i="28" s="1"/>
  <c r="D12" i="28" s="1"/>
  <c r="C13" i="28" s="1"/>
  <c r="D13" i="28" s="1"/>
  <c r="C14" i="28" s="1"/>
  <c r="D14" i="28" s="1"/>
  <c r="C15" i="28" s="1"/>
  <c r="D15" i="28" s="1"/>
  <c r="C16" i="28" s="1"/>
  <c r="D6" i="28"/>
  <c r="H126" i="28" l="1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7" i="28"/>
  <c r="H106" i="28"/>
  <c r="H105" i="28"/>
  <c r="H104" i="28"/>
  <c r="H103" i="28"/>
  <c r="H102" i="28"/>
  <c r="H101" i="28"/>
  <c r="H99" i="28"/>
  <c r="M99" i="28" s="1"/>
  <c r="H98" i="28"/>
  <c r="H97" i="28"/>
  <c r="H96" i="28"/>
  <c r="H95" i="28"/>
  <c r="H94" i="28"/>
  <c r="H92" i="28"/>
  <c r="H91" i="28"/>
  <c r="H90" i="28"/>
  <c r="H89" i="28"/>
  <c r="H88" i="28"/>
  <c r="H87" i="28"/>
  <c r="H86" i="28"/>
  <c r="H84" i="28"/>
  <c r="H83" i="28"/>
  <c r="H82" i="28"/>
  <c r="H81" i="28"/>
  <c r="H80" i="28"/>
  <c r="H79" i="28"/>
  <c r="H77" i="28"/>
  <c r="H76" i="28"/>
  <c r="H75" i="28"/>
  <c r="H74" i="28"/>
  <c r="H73" i="28"/>
  <c r="H72" i="28"/>
  <c r="H71" i="28"/>
  <c r="H69" i="28"/>
  <c r="H68" i="28"/>
  <c r="H67" i="28"/>
  <c r="H66" i="28"/>
  <c r="H65" i="28"/>
  <c r="H64" i="28"/>
  <c r="H62" i="28"/>
  <c r="H61" i="28"/>
  <c r="H60" i="28"/>
  <c r="H59" i="28"/>
  <c r="H58" i="28"/>
  <c r="H57" i="28"/>
  <c r="H56" i="28"/>
  <c r="H54" i="28"/>
  <c r="H53" i="28"/>
  <c r="H52" i="28"/>
  <c r="H51" i="28"/>
  <c r="H50" i="28"/>
  <c r="H49" i="28"/>
  <c r="H47" i="28"/>
  <c r="H46" i="28"/>
  <c r="H45" i="28"/>
  <c r="H44" i="28"/>
  <c r="H43" i="28"/>
  <c r="H42" i="28"/>
  <c r="H41" i="28"/>
  <c r="H39" i="28"/>
  <c r="H38" i="28"/>
  <c r="H37" i="28"/>
  <c r="H36" i="28"/>
  <c r="H35" i="28"/>
  <c r="H34" i="28"/>
  <c r="H32" i="28"/>
  <c r="H31" i="28"/>
  <c r="H30" i="28"/>
  <c r="H29" i="28"/>
  <c r="H28" i="28"/>
  <c r="H27" i="28"/>
  <c r="H26" i="28"/>
  <c r="H24" i="28"/>
  <c r="H23" i="28"/>
  <c r="H22" i="28"/>
  <c r="H21" i="28"/>
  <c r="H20" i="28"/>
  <c r="H19" i="28"/>
  <c r="H18" i="28"/>
  <c r="H17" i="28"/>
  <c r="H15" i="28"/>
  <c r="H14" i="28"/>
  <c r="H13" i="28"/>
  <c r="H12" i="28"/>
  <c r="H11" i="28"/>
  <c r="H10" i="28"/>
  <c r="H9" i="28"/>
  <c r="H8" i="28"/>
  <c r="H7" i="28"/>
  <c r="H6" i="28"/>
  <c r="L127" i="28"/>
  <c r="L126" i="28"/>
  <c r="L125" i="28"/>
  <c r="L124" i="28"/>
  <c r="L123" i="28"/>
  <c r="L122" i="28"/>
  <c r="L121" i="28"/>
  <c r="L120" i="28"/>
  <c r="L119" i="28"/>
  <c r="L118" i="28"/>
  <c r="L117" i="28"/>
  <c r="L116" i="28"/>
  <c r="L115" i="28"/>
  <c r="L114" i="28"/>
  <c r="L113" i="28"/>
  <c r="L112" i="28"/>
  <c r="L111" i="28"/>
  <c r="L110" i="28"/>
  <c r="L109" i="28"/>
  <c r="L108" i="28"/>
  <c r="L107" i="28"/>
  <c r="L106" i="28"/>
  <c r="L105" i="28"/>
  <c r="L104" i="28"/>
  <c r="L103" i="28"/>
  <c r="L102" i="28"/>
  <c r="L101" i="28"/>
  <c r="L99" i="28"/>
  <c r="L98" i="28"/>
  <c r="L97" i="28"/>
  <c r="L96" i="28"/>
  <c r="L95" i="28"/>
  <c r="L94" i="28"/>
  <c r="L93" i="28"/>
  <c r="L92" i="28"/>
  <c r="L91" i="28"/>
  <c r="L90" i="28"/>
  <c r="L89" i="28"/>
  <c r="L88" i="28"/>
  <c r="L87" i="28"/>
  <c r="L86" i="28"/>
  <c r="L84" i="28"/>
  <c r="L83" i="28"/>
  <c r="L82" i="28"/>
  <c r="L81" i="28"/>
  <c r="L80" i="28"/>
  <c r="L79" i="28"/>
  <c r="L78" i="28"/>
  <c r="L77" i="28"/>
  <c r="L76" i="28"/>
  <c r="L75" i="28"/>
  <c r="L74" i="28"/>
  <c r="L73" i="28"/>
  <c r="L72" i="28"/>
  <c r="L71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R115" i="28" s="1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99" i="28"/>
  <c r="K98" i="28"/>
  <c r="K97" i="28"/>
  <c r="K96" i="28"/>
  <c r="K95" i="28"/>
  <c r="K94" i="28"/>
  <c r="K93" i="28"/>
  <c r="K92" i="28"/>
  <c r="K91" i="28"/>
  <c r="R91" i="28" s="1"/>
  <c r="K90" i="28"/>
  <c r="K89" i="28"/>
  <c r="K88" i="28"/>
  <c r="K87" i="28"/>
  <c r="K86" i="28"/>
  <c r="K84" i="28"/>
  <c r="K83" i="28"/>
  <c r="K82" i="28"/>
  <c r="K81" i="28"/>
  <c r="K80" i="28"/>
  <c r="K79" i="28"/>
  <c r="N79" i="28" s="1"/>
  <c r="K78" i="28"/>
  <c r="K77" i="28"/>
  <c r="K76" i="28"/>
  <c r="K75" i="28"/>
  <c r="K74" i="28"/>
  <c r="K73" i="28"/>
  <c r="K72" i="28"/>
  <c r="K71" i="28"/>
  <c r="K69" i="28"/>
  <c r="K68" i="28"/>
  <c r="K67" i="28"/>
  <c r="R67" i="28" s="1"/>
  <c r="K66" i="28"/>
  <c r="K65" i="28"/>
  <c r="K64" i="28"/>
  <c r="K63" i="28"/>
  <c r="K62" i="28"/>
  <c r="K61" i="28"/>
  <c r="K60" i="28"/>
  <c r="K59" i="28"/>
  <c r="K58" i="28"/>
  <c r="K57" i="28"/>
  <c r="K56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R43" i="28" s="1"/>
  <c r="K42" i="28"/>
  <c r="K41" i="28"/>
  <c r="K39" i="28"/>
  <c r="R39" i="28" s="1"/>
  <c r="K38" i="28"/>
  <c r="K37" i="28"/>
  <c r="K36" i="28"/>
  <c r="K35" i="28"/>
  <c r="K34" i="28"/>
  <c r="K33" i="28"/>
  <c r="K32" i="28"/>
  <c r="K31" i="28"/>
  <c r="N31" i="28" s="1"/>
  <c r="K30" i="28"/>
  <c r="K29" i="28"/>
  <c r="K28" i="28"/>
  <c r="K27" i="28"/>
  <c r="R27" i="28" s="1"/>
  <c r="K26" i="28"/>
  <c r="R26" i="28" s="1"/>
  <c r="K24" i="28"/>
  <c r="K23" i="28"/>
  <c r="K22" i="28"/>
  <c r="K21" i="28"/>
  <c r="K20" i="28"/>
  <c r="K19" i="28"/>
  <c r="R19" i="28" s="1"/>
  <c r="K18" i="28"/>
  <c r="K17" i="28"/>
  <c r="N17" i="28" s="1"/>
  <c r="K16" i="28"/>
  <c r="K15" i="28"/>
  <c r="N15" i="28" s="1"/>
  <c r="K14" i="28"/>
  <c r="K13" i="28"/>
  <c r="K12" i="28"/>
  <c r="K11" i="28"/>
  <c r="K10" i="28"/>
  <c r="K9" i="28"/>
  <c r="R9" i="28" s="1"/>
  <c r="K8" i="28"/>
  <c r="K7" i="28"/>
  <c r="R7" i="28" s="1"/>
  <c r="K6" i="28"/>
  <c r="R6" i="28" s="1"/>
  <c r="M127" i="28"/>
  <c r="R126" i="28"/>
  <c r="M126" i="28"/>
  <c r="N125" i="28"/>
  <c r="R124" i="28"/>
  <c r="N124" i="28"/>
  <c r="R123" i="28"/>
  <c r="N122" i="28"/>
  <c r="R121" i="28"/>
  <c r="N121" i="28"/>
  <c r="R120" i="28"/>
  <c r="N119" i="28"/>
  <c r="R118" i="28"/>
  <c r="N118" i="28"/>
  <c r="R117" i="28"/>
  <c r="N116" i="28"/>
  <c r="R114" i="28"/>
  <c r="N113" i="28"/>
  <c r="R112" i="28"/>
  <c r="N112" i="28"/>
  <c r="R111" i="28"/>
  <c r="N110" i="28"/>
  <c r="R109" i="28"/>
  <c r="N109" i="28"/>
  <c r="R108" i="28"/>
  <c r="R107" i="28"/>
  <c r="N107" i="28"/>
  <c r="R106" i="28"/>
  <c r="R105" i="28"/>
  <c r="N105" i="28"/>
  <c r="R104" i="28"/>
  <c r="N104" i="28"/>
  <c r="R103" i="28"/>
  <c r="R102" i="28"/>
  <c r="N102" i="28"/>
  <c r="R101" i="28"/>
  <c r="N101" i="28"/>
  <c r="M100" i="28"/>
  <c r="N99" i="28"/>
  <c r="R98" i="28"/>
  <c r="N98" i="28"/>
  <c r="R97" i="28"/>
  <c r="N97" i="28"/>
  <c r="N96" i="28"/>
  <c r="R95" i="28"/>
  <c r="R94" i="28"/>
  <c r="N94" i="28"/>
  <c r="R93" i="28"/>
  <c r="R92" i="28"/>
  <c r="R90" i="28"/>
  <c r="N90" i="28"/>
  <c r="R89" i="28"/>
  <c r="R88" i="28"/>
  <c r="N88" i="28"/>
  <c r="R87" i="28"/>
  <c r="N87" i="28"/>
  <c r="R86" i="28"/>
  <c r="M85" i="28"/>
  <c r="R84" i="28"/>
  <c r="M84" i="28"/>
  <c r="R83" i="28"/>
  <c r="N83" i="28"/>
  <c r="N82" i="28"/>
  <c r="R81" i="28"/>
  <c r="R80" i="28"/>
  <c r="N80" i="28"/>
  <c r="R78" i="28"/>
  <c r="R77" i="28"/>
  <c r="N77" i="28"/>
  <c r="R76" i="28"/>
  <c r="N76" i="28"/>
  <c r="R75" i="28"/>
  <c r="R74" i="28"/>
  <c r="N74" i="28"/>
  <c r="R73" i="28"/>
  <c r="N73" i="28"/>
  <c r="R72" i="28"/>
  <c r="R71" i="28"/>
  <c r="N71" i="28"/>
  <c r="M70" i="28"/>
  <c r="R69" i="28"/>
  <c r="N69" i="28"/>
  <c r="M69" i="28"/>
  <c r="N68" i="28"/>
  <c r="R66" i="28"/>
  <c r="N66" i="28"/>
  <c r="N65" i="28"/>
  <c r="R64" i="28"/>
  <c r="N64" i="28"/>
  <c r="R63" i="28"/>
  <c r="R62" i="28"/>
  <c r="N62" i="28"/>
  <c r="R61" i="28"/>
  <c r="R60" i="28"/>
  <c r="N60" i="28"/>
  <c r="R59" i="28"/>
  <c r="N59" i="28"/>
  <c r="R58" i="28"/>
  <c r="R57" i="28"/>
  <c r="N57" i="28"/>
  <c r="R56" i="28"/>
  <c r="N56" i="28"/>
  <c r="M55" i="28"/>
  <c r="N54" i="28"/>
  <c r="M54" i="28"/>
  <c r="R53" i="28"/>
  <c r="R52" i="28"/>
  <c r="N52" i="28"/>
  <c r="N51" i="28"/>
  <c r="R50" i="28"/>
  <c r="R49" i="28"/>
  <c r="N49" i="28"/>
  <c r="R48" i="28"/>
  <c r="R47" i="28"/>
  <c r="R46" i="28"/>
  <c r="N46" i="28"/>
  <c r="R45" i="28"/>
  <c r="N45" i="28"/>
  <c r="R44" i="28"/>
  <c r="R42" i="28"/>
  <c r="N42" i="28"/>
  <c r="R41" i="28"/>
  <c r="M40" i="28"/>
  <c r="M39" i="28"/>
  <c r="R38" i="28"/>
  <c r="N38" i="28"/>
  <c r="N37" i="28"/>
  <c r="R36" i="28"/>
  <c r="R35" i="28"/>
  <c r="N35" i="28"/>
  <c r="N34" i="28"/>
  <c r="R33" i="28"/>
  <c r="R32" i="28"/>
  <c r="N32" i="28"/>
  <c r="N30" i="28"/>
  <c r="R29" i="28"/>
  <c r="N29" i="28"/>
  <c r="R28" i="28"/>
  <c r="N28" i="28"/>
  <c r="N26" i="28"/>
  <c r="M25" i="28"/>
  <c r="R24" i="28"/>
  <c r="N24" i="28"/>
  <c r="M24" i="28"/>
  <c r="N23" i="28"/>
  <c r="R22" i="28"/>
  <c r="R21" i="28"/>
  <c r="N21" i="28"/>
  <c r="N20" i="28"/>
  <c r="R18" i="28"/>
  <c r="N18" i="28"/>
  <c r="R16" i="28"/>
  <c r="R15" i="28"/>
  <c r="N14" i="28"/>
  <c r="R13" i="28"/>
  <c r="R12" i="28"/>
  <c r="N12" i="28"/>
  <c r="N11" i="28"/>
  <c r="R10" i="28"/>
  <c r="N10" i="28"/>
  <c r="N9" i="28"/>
  <c r="N8" i="28"/>
  <c r="R8" i="28"/>
  <c r="M6" i="28"/>
  <c r="G2" i="28"/>
  <c r="E1" i="28"/>
  <c r="H74" i="5"/>
  <c r="H73" i="5"/>
  <c r="G15" i="5"/>
  <c r="I8" i="5"/>
  <c r="J7" i="5" s="1"/>
  <c r="D17" i="21"/>
  <c r="D18" i="21" s="1"/>
  <c r="D15" i="21"/>
  <c r="D16" i="21" s="1"/>
  <c r="D13" i="21"/>
  <c r="D14" i="21" s="1"/>
  <c r="D11" i="21"/>
  <c r="D12" i="21" s="1"/>
  <c r="D9" i="21"/>
  <c r="D10" i="21" s="1"/>
  <c r="D7" i="21"/>
  <c r="D8" i="21" s="1"/>
  <c r="D5" i="21"/>
  <c r="D6" i="21" s="1"/>
  <c r="D3" i="21"/>
  <c r="D4" i="21" s="1"/>
  <c r="E2" i="28" l="1"/>
  <c r="L4" i="28"/>
  <c r="R31" i="28"/>
  <c r="N115" i="28"/>
  <c r="N67" i="28"/>
  <c r="N43" i="28"/>
  <c r="N91" i="28"/>
  <c r="N6" i="28"/>
  <c r="G25" i="28"/>
  <c r="M26" i="28"/>
  <c r="M56" i="28"/>
  <c r="G55" i="28"/>
  <c r="M7" i="28"/>
  <c r="G85" i="28"/>
  <c r="M86" i="28"/>
  <c r="G40" i="28"/>
  <c r="M41" i="28"/>
  <c r="G70" i="28"/>
  <c r="M71" i="28"/>
  <c r="M101" i="28"/>
  <c r="G100" i="28"/>
  <c r="R20" i="28"/>
  <c r="R23" i="28"/>
  <c r="R34" i="28"/>
  <c r="R37" i="28"/>
  <c r="R51" i="28"/>
  <c r="R54" i="28"/>
  <c r="R65" i="28"/>
  <c r="R68" i="28"/>
  <c r="R79" i="28"/>
  <c r="R82" i="28"/>
  <c r="R96" i="28"/>
  <c r="R99" i="28"/>
  <c r="R110" i="28"/>
  <c r="R113" i="28"/>
  <c r="R116" i="28"/>
  <c r="R119" i="28"/>
  <c r="R122" i="28"/>
  <c r="R125" i="28"/>
  <c r="N13" i="28"/>
  <c r="N19" i="28"/>
  <c r="N22" i="28"/>
  <c r="N36" i="28"/>
  <c r="N39" i="28"/>
  <c r="N50" i="28"/>
  <c r="N53" i="28"/>
  <c r="N81" i="28"/>
  <c r="N84" i="28"/>
  <c r="N95" i="28"/>
  <c r="R11" i="28"/>
  <c r="R14" i="28"/>
  <c r="N27" i="28"/>
  <c r="N41" i="28"/>
  <c r="N44" i="28"/>
  <c r="N47" i="28"/>
  <c r="N58" i="28"/>
  <c r="N61" i="28"/>
  <c r="N72" i="28"/>
  <c r="N75" i="28"/>
  <c r="N86" i="28"/>
  <c r="N89" i="28"/>
  <c r="N92" i="28"/>
  <c r="N103" i="28"/>
  <c r="N106" i="28"/>
  <c r="R17" i="28"/>
  <c r="N7" i="28"/>
  <c r="R30" i="28"/>
  <c r="N111" i="28"/>
  <c r="N114" i="28"/>
  <c r="N117" i="28"/>
  <c r="N120" i="28"/>
  <c r="N123" i="28"/>
  <c r="N126" i="28"/>
  <c r="N25" i="28" l="1"/>
  <c r="K25" i="28"/>
  <c r="R25" i="28" s="1"/>
  <c r="L25" i="28"/>
  <c r="N40" i="28"/>
  <c r="L40" i="28"/>
  <c r="K40" i="28"/>
  <c r="R40" i="28" s="1"/>
  <c r="N100" i="28"/>
  <c r="K100" i="28"/>
  <c r="R100" i="28" s="1"/>
  <c r="L100" i="28"/>
  <c r="N85" i="28"/>
  <c r="K85" i="28"/>
  <c r="R85" i="28" s="1"/>
  <c r="L85" i="28"/>
  <c r="N70" i="28"/>
  <c r="L70" i="28"/>
  <c r="K70" i="28"/>
  <c r="R70" i="28" s="1"/>
  <c r="N55" i="28"/>
  <c r="K55" i="28"/>
  <c r="R55" i="28" s="1"/>
  <c r="L55" i="28"/>
  <c r="M42" i="28"/>
  <c r="M125" i="28"/>
  <c r="M23" i="28"/>
  <c r="M87" i="28"/>
  <c r="M98" i="28"/>
  <c r="M102" i="28"/>
  <c r="M8" i="28"/>
  <c r="M53" i="28"/>
  <c r="M68" i="28"/>
  <c r="M72" i="28"/>
  <c r="M57" i="28"/>
  <c r="M83" i="28"/>
  <c r="M38" i="28"/>
  <c r="M27" i="28"/>
  <c r="M82" i="28" l="1"/>
  <c r="M103" i="28"/>
  <c r="M58" i="28"/>
  <c r="M97" i="28"/>
  <c r="M88" i="28"/>
  <c r="M73" i="28"/>
  <c r="M67" i="28"/>
  <c r="M22" i="28"/>
  <c r="M52" i="28"/>
  <c r="M124" i="28"/>
  <c r="M28" i="28"/>
  <c r="M37" i="28"/>
  <c r="M9" i="28"/>
  <c r="M43" i="28"/>
  <c r="M89" i="28" l="1"/>
  <c r="M74" i="28"/>
  <c r="M96" i="28"/>
  <c r="M59" i="28"/>
  <c r="M51" i="28"/>
  <c r="M21" i="28"/>
  <c r="M123" i="28"/>
  <c r="M104" i="28"/>
  <c r="M29" i="28"/>
  <c r="M10" i="28"/>
  <c r="M66" i="28"/>
  <c r="M81" i="28"/>
  <c r="M36" i="28"/>
  <c r="M44" i="28"/>
  <c r="M50" i="28" l="1"/>
  <c r="M95" i="28"/>
  <c r="M60" i="28"/>
  <c r="M75" i="28"/>
  <c r="M65" i="28"/>
  <c r="M11" i="28"/>
  <c r="M45" i="28"/>
  <c r="M80" i="28"/>
  <c r="M35" i="28"/>
  <c r="M20" i="28"/>
  <c r="M30" i="28"/>
  <c r="M105" i="28"/>
  <c r="M122" i="28"/>
  <c r="M90" i="28"/>
  <c r="M106" i="28" l="1"/>
  <c r="M76" i="28"/>
  <c r="M34" i="28"/>
  <c r="M19" i="28"/>
  <c r="M79" i="28"/>
  <c r="M31" i="28"/>
  <c r="M61" i="28"/>
  <c r="M12" i="28"/>
  <c r="M91" i="28"/>
  <c r="M121" i="28"/>
  <c r="M46" i="28"/>
  <c r="M49" i="28"/>
  <c r="M64" i="28"/>
  <c r="M94" i="28"/>
  <c r="H93" i="28" l="1"/>
  <c r="H78" i="28"/>
  <c r="M120" i="28"/>
  <c r="M18" i="28"/>
  <c r="M48" i="28"/>
  <c r="M47" i="28"/>
  <c r="H33" i="28"/>
  <c r="M13" i="28"/>
  <c r="M77" i="28"/>
  <c r="M78" i="28"/>
  <c r="M32" i="28"/>
  <c r="M33" i="28"/>
  <c r="M93" i="28"/>
  <c r="M92" i="28"/>
  <c r="M62" i="28"/>
  <c r="M63" i="28"/>
  <c r="M107" i="28"/>
  <c r="M108" i="28"/>
  <c r="H63" i="28" l="1"/>
  <c r="H48" i="28"/>
  <c r="N48" i="28" s="1"/>
  <c r="I48" i="28"/>
  <c r="N33" i="28"/>
  <c r="I33" i="28"/>
  <c r="M17" i="28"/>
  <c r="M14" i="28"/>
  <c r="M119" i="28"/>
  <c r="N93" i="28"/>
  <c r="I93" i="28"/>
  <c r="N78" i="28" l="1"/>
  <c r="I78" i="28"/>
  <c r="M15" i="28"/>
  <c r="M16" i="28"/>
  <c r="H16" i="28"/>
  <c r="M118" i="28"/>
  <c r="N63" i="28"/>
  <c r="I63" i="28"/>
  <c r="M117" i="28" l="1"/>
  <c r="I16" i="28"/>
  <c r="N16" i="28"/>
  <c r="M116" i="28" l="1"/>
  <c r="M115" i="28" l="1"/>
  <c r="M114" i="28" l="1"/>
  <c r="M113" i="28" l="1"/>
  <c r="M112" i="28" l="1"/>
  <c r="M111" i="28" l="1"/>
  <c r="M110" i="28" l="1"/>
  <c r="H108" i="28" l="1"/>
  <c r="M109" i="28"/>
  <c r="N108" i="28" l="1"/>
  <c r="I108" i="28"/>
  <c r="U97" i="28" l="1"/>
  <c r="U25" i="28"/>
  <c r="U33" i="28"/>
  <c r="U41" i="28"/>
  <c r="U49" i="28"/>
  <c r="U57" i="28"/>
  <c r="U65" i="28"/>
  <c r="U73" i="28"/>
  <c r="U81" i="28"/>
  <c r="U89" i="28"/>
  <c r="U104" i="28" l="1"/>
  <c r="U46" i="28"/>
  <c r="U51" i="28"/>
  <c r="U88" i="28"/>
  <c r="U78" i="28"/>
  <c r="U83" i="28"/>
  <c r="U72" i="28"/>
  <c r="U62" i="28"/>
  <c r="U67" i="28"/>
  <c r="U56" i="28"/>
  <c r="U107" i="28"/>
  <c r="U103" i="28"/>
  <c r="U47" i="28"/>
  <c r="U52" i="28"/>
  <c r="U90" i="28"/>
  <c r="U79" i="28"/>
  <c r="U84" i="28"/>
  <c r="U74" i="28"/>
  <c r="U63" i="28"/>
  <c r="U68" i="28"/>
  <c r="U58" i="28"/>
  <c r="U106" i="28"/>
  <c r="U102" i="28"/>
  <c r="U48" i="28"/>
  <c r="U86" i="28"/>
  <c r="U91" i="28"/>
  <c r="U80" i="28"/>
  <c r="U70" i="28"/>
  <c r="U75" i="28"/>
  <c r="U64" i="28"/>
  <c r="U54" i="28"/>
  <c r="U59" i="28"/>
  <c r="U105" i="28"/>
  <c r="U101" i="28"/>
  <c r="U50" i="28"/>
  <c r="U87" i="28"/>
  <c r="U92" i="28"/>
  <c r="U82" i="28"/>
  <c r="U71" i="28"/>
  <c r="U76" i="28"/>
  <c r="U66" i="28"/>
  <c r="U55" i="28"/>
  <c r="U60" i="28"/>
  <c r="U15" i="28" l="1"/>
  <c r="U69" i="28" l="1"/>
  <c r="U100" i="28"/>
  <c r="U53" i="28" l="1"/>
  <c r="U61" i="28"/>
  <c r="U77" i="28" l="1"/>
  <c r="U85" i="28"/>
  <c r="U21" i="28"/>
  <c r="U20" i="28"/>
  <c r="U24" i="28" l="1"/>
  <c r="U23" i="28"/>
  <c r="U28" i="28"/>
  <c r="U26" i="28"/>
  <c r="U22" i="28"/>
  <c r="U27" i="28"/>
  <c r="N3" i="21"/>
  <c r="U36" i="28" l="1"/>
  <c r="U32" i="28"/>
  <c r="U14" i="28"/>
  <c r="U19" i="28"/>
  <c r="U39" i="28"/>
  <c r="U44" i="28"/>
  <c r="U98" i="28"/>
  <c r="U34" i="28"/>
  <c r="U30" i="28"/>
  <c r="U35" i="28"/>
  <c r="U40" i="28"/>
  <c r="U94" i="28"/>
  <c r="U99" i="28"/>
  <c r="U42" i="28"/>
  <c r="U95" i="28"/>
  <c r="U31" i="28"/>
  <c r="U16" i="28"/>
  <c r="U18" i="28"/>
  <c r="U17" i="28"/>
  <c r="U38" i="28"/>
  <c r="U43" i="28"/>
  <c r="U96" i="28"/>
  <c r="U37" i="28" l="1"/>
  <c r="U45" i="28"/>
  <c r="U29" i="28" l="1"/>
  <c r="U93" i="28"/>
  <c r="O3" i="21" l="1"/>
</calcChain>
</file>

<file path=xl/sharedStrings.xml><?xml version="1.0" encoding="utf-8"?>
<sst xmlns="http://schemas.openxmlformats.org/spreadsheetml/2006/main" count="661" uniqueCount="322">
  <si>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</si>
  <si>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</si>
  <si>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</si>
  <si>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</si>
  <si>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</si>
  <si>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</si>
  <si>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</si>
  <si>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</si>
  <si>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</si>
  <si>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</si>
  <si>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</si>
  <si>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</si>
  <si>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</si>
  <si>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</si>
  <si>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</si>
  <si>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</si>
  <si>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</si>
  <si>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</si>
  <si>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</si>
  <si>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</si>
  <si>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</si>
  <si>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</si>
  <si>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</si>
  <si>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</si>
  <si>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</si>
  <si>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</si>
  <si>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</si>
  <si>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</si>
  <si>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</si>
  <si>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</si>
  <si>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</si>
  <si>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</si>
  <si>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</si>
  <si>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</si>
  <si>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</si>
  <si>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</si>
  <si>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</si>
  <si>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</si>
  <si>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</si>
  <si>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PME_ON</t>
    <phoneticPr fontId="1"/>
  </si>
  <si>
    <t>MDP_CRUISE_SET</t>
  </si>
  <si>
    <t>NO.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</si>
  <si>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</si>
  <si>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</si>
  <si>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</si>
  <si>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</si>
  <si>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</si>
  <si>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</si>
  <si>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</si>
  <si>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</si>
  <si>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</si>
  <si>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</si>
  <si>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</si>
  <si>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</si>
  <si>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</si>
  <si>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</si>
  <si>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</si>
  <si>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</si>
  <si>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</si>
  <si>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</si>
  <si>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</si>
  <si>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</si>
  <si>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</si>
  <si>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</si>
  <si>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</si>
  <si>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</si>
  <si>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</si>
  <si>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</si>
  <si>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</si>
  <si>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</si>
  <si>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</si>
  <si>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</si>
  <si>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</si>
  <si>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</si>
  <si>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</si>
  <si>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</si>
  <si>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</si>
  <si>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</si>
  <si>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</si>
  <si>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</si>
  <si>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</si>
  <si>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</si>
  <si>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</si>
  <si>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</si>
  <si>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</si>
  <si>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</si>
  <si>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</si>
  <si>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</si>
  <si>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</si>
  <si>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</si>
  <si>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</si>
  <si>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</si>
  <si>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</si>
  <si>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</si>
  <si>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</si>
  <si>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</si>
  <si>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</si>
  <si>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</si>
  <si>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</si>
  <si>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</si>
  <si>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</si>
  <si>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</si>
  <si>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</si>
  <si>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</si>
  <si>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</si>
  <si>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</si>
  <si>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</si>
  <si>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</si>
  <si>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</si>
  <si>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</si>
  <si>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</si>
  <si>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</si>
  <si>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</si>
  <si>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</si>
  <si>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</si>
  <si>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</si>
  <si>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</si>
  <si>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</si>
  <si>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</si>
  <si>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WOL#6</t>
    <phoneticPr fontId="1"/>
  </si>
  <si>
    <t>WOL#7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</si>
  <si>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</si>
  <si>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</si>
  <si>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</si>
  <si>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</si>
  <si>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</si>
  <si>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</si>
  <si>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</si>
  <si>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</si>
  <si>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</si>
  <si>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</si>
  <si>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</si>
  <si>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</si>
  <si>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</si>
  <si>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</si>
  <si>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</si>
  <si>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</si>
  <si>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</si>
  <si>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</si>
  <si>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</si>
  <si>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</si>
  <si>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</si>
  <si>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</si>
  <si>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</si>
  <si>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</si>
  <si>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</si>
  <si>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</si>
  <si>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</si>
  <si>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</si>
  <si>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</si>
  <si>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</si>
  <si>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</si>
  <si>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</si>
  <si>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</si>
  <si>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</si>
  <si>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START</t>
    <phoneticPr fontId="1"/>
  </si>
  <si>
    <t>5days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</si>
  <si>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</si>
  <si>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</si>
  <si>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</si>
  <si>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</si>
  <si>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</si>
  <si>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</si>
  <si>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</si>
  <si>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</si>
  <si>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</si>
  <si>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</si>
  <si>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</si>
  <si>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</si>
  <si>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</si>
  <si>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</si>
  <si>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</si>
  <si>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</si>
  <si>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</si>
  <si>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</si>
  <si>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</si>
  <si>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</si>
  <si>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</si>
  <si>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</si>
  <si>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</si>
  <si>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</si>
  <si>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</si>
  <si>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</si>
  <si>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</si>
  <si>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</si>
  <si>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</si>
  <si>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</si>
  <si>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</si>
  <si>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</si>
  <si>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</si>
  <si>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</si>
  <si>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</si>
  <si>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</si>
  <si>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</si>
  <si>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dcsm-EF_MGF_ON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</si>
  <si>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</si>
  <si>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</si>
  <si>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</si>
  <si>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</si>
  <si>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</si>
  <si>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</si>
  <si>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dcsm-EF_BUS_MONI_ON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</si>
  <si>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</si>
  <si>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</si>
  <si>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</si>
  <si>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</si>
  <si>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</si>
  <si>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</si>
  <si>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</si>
  <si>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</si>
  <si>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</si>
  <si>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</si>
  <si>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</si>
  <si>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</si>
  <si>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</si>
  <si>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</si>
  <si>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</si>
  <si>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</si>
  <si>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</si>
  <si>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</si>
  <si>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</si>
  <si>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</si>
  <si>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</si>
  <si>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</si>
  <si>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</si>
  <si>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</si>
  <si>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</si>
  <si>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</si>
  <si>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</si>
  <si>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</si>
  <si>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</si>
  <si>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</si>
  <si>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</si>
  <si>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</si>
  <si>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</si>
  <si>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</si>
  <si>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</si>
  <si>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</si>
  <si>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</si>
  <si>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</si>
  <si>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</si>
  <si>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</si>
  <si>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</si>
  <si>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</si>
  <si>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</si>
  <si>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</si>
  <si>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</si>
  <si>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</si>
  <si>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</si>
  <si>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</si>
  <si>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</si>
  <si>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</si>
  <si>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</si>
  <si>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</si>
  <si>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</si>
  <si>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</si>
  <si>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</si>
  <si>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</si>
  <si>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</si>
  <si>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</si>
  <si>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</si>
  <si>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</si>
  <si>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□</t>
    <phoneticPr fontId="1"/>
  </si>
  <si>
    <t>Excelの時間を確認する　時間通りになっているか</t>
  </si>
  <si>
    <t>2021/6/25以降　dcsm-CRCO_MSA_CHECK_C　が最新　dcsm-CRCO_MSA_CHECKは使用しない（クルーズチェックアウトの時）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</si>
  <si>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dcsm-CRCO_MIA_CHECK_C　が最新　dcsm-CRCO_MIA_CHECKは使用しない（クルーズチェックアウトの時）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</si>
  <si>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dcsm-EF_MSA_ON_C　が最新　dcsm-EF_MSA_ONは使用しない</t>
    <rPh sb="9" eb="11">
      <t>イコウ</t>
    </rPh>
    <rPh sb="30" eb="32">
      <t>サイシン</t>
    </rPh>
    <rPh sb="48" eb="50">
      <t>シヨウ</t>
    </rPh>
    <phoneticPr fontId="1"/>
  </si>
  <si>
    <t>MEA1の  SCAN ON は　dcsm-EF_MEA1_ON_SW.cpsに入っているので
　　　順番は　MDP ONして
　　　　　　　dcsm-EF_MEA1_ON_SW.cps
　　　　　　　dcsm-EF_MEA1_HV_ON.cps
　　　　　　　dcsm-EF_MEA1_HV_OFF.cps
　　　　　　　dcsm-EF_MEA1_HV_ON.cps
　　　　　　　dcsm-EF_MEA1_HV_SCAN_OFF.cps
　　　　　　　dcsm-EF_MEA1_OFF.cps
　　　　　　　MDP　OFF
  　　　　　　dcsm-EF_MEA_ON_SW.cps
　　　　　　　dcsm-EF_MEA_HV_ON.cps
　　　　　　　dcsm-EF_MEA_HV_OFF.cps
　　　　　　　dcsm-EF_MEA_HV_ON.cps
　　　　　　　dcsm-EF_MEA_HV_SCAN_OFF.cps
　　　　　　　dcsm-EF_MEA_OFF.cps
　　　になる
　SCAN OFFにすると　データが出てこない　HV OFF-&gt;ON時は注意する</t>
    <phoneticPr fontId="1"/>
  </si>
  <si>
    <t>チェック</t>
    <phoneticPr fontId="1"/>
  </si>
  <si>
    <t>項目</t>
    <rPh sb="0" eb="2">
      <t>コウモク</t>
    </rPh>
    <phoneticPr fontId="1"/>
  </si>
  <si>
    <t>コマンド作成時注意項目</t>
    <rPh sb="4" eb="6">
      <t>サクセイ</t>
    </rPh>
    <rPh sb="6" eb="7">
      <t>ジ</t>
    </rPh>
    <rPh sb="7" eb="9">
      <t>チュウイ</t>
    </rPh>
    <rPh sb="9" eb="11">
      <t>コウモク</t>
    </rPh>
    <phoneticPr fontId="1"/>
  </si>
  <si>
    <t>BUS_ON</t>
    <phoneticPr fontId="1"/>
  </si>
  <si>
    <t>Observation A</t>
    <phoneticPr fontId="1"/>
  </si>
  <si>
    <t>Observation B</t>
    <phoneticPr fontId="1"/>
  </si>
  <si>
    <t>END</t>
    <phoneticPr fontId="1"/>
  </si>
  <si>
    <t>Observation C</t>
    <phoneticPr fontId="1"/>
  </si>
  <si>
    <t>Observation D</t>
    <phoneticPr fontId="1"/>
  </si>
  <si>
    <t>Observation E</t>
    <phoneticPr fontId="1"/>
  </si>
  <si>
    <t>Observation F</t>
    <phoneticPr fontId="1"/>
  </si>
  <si>
    <t xml:space="preserve">
観測期間最終日に、観測を行った機器の”OFF”手順が入っていることを確認する。
ただし、PWI,MGF,MAST,WPT-OFF手順の後にPME-OFF手順が入っていることを確認する。
</t>
    <rPh sb="1" eb="3">
      <t>カンソク</t>
    </rPh>
    <rPh sb="3" eb="5">
      <t>キカン</t>
    </rPh>
    <rPh sb="5" eb="8">
      <t>サイシュウビ</t>
    </rPh>
    <rPh sb="10" eb="12">
      <t>カンソク</t>
    </rPh>
    <rPh sb="13" eb="14">
      <t>オコナ</t>
    </rPh>
    <rPh sb="16" eb="18">
      <t>キキ</t>
    </rPh>
    <rPh sb="24" eb="26">
      <t>テジュン</t>
    </rPh>
    <rPh sb="27" eb="28">
      <t>ハイ</t>
    </rPh>
    <rPh sb="35" eb="37">
      <t>カクニン</t>
    </rPh>
    <rPh sb="68" eb="69">
      <t>アト</t>
    </rPh>
    <phoneticPr fontId="1"/>
  </si>
  <si>
    <t xml:space="preserve">
観測期間開始時に「dcsm-EF_BUS_MONI_ON」手順が入っていることを確認する。
ただし、前回の観測終了時に「dcsm-EF_BUS_MONI_OFF」を実行していない場合は確認不要。
</t>
    <rPh sb="1" eb="3">
      <t>カンソク</t>
    </rPh>
    <rPh sb="3" eb="5">
      <t>キカン</t>
    </rPh>
    <rPh sb="5" eb="7">
      <t>カイシ</t>
    </rPh>
    <rPh sb="7" eb="8">
      <t>ジ</t>
    </rPh>
    <rPh sb="30" eb="32">
      <t>テジュン</t>
    </rPh>
    <rPh sb="33" eb="34">
      <t>ハイ</t>
    </rPh>
    <rPh sb="41" eb="43">
      <t>カクニン</t>
    </rPh>
    <rPh sb="51" eb="53">
      <t>ゼンカイ</t>
    </rPh>
    <rPh sb="54" eb="56">
      <t>カンソク</t>
    </rPh>
    <rPh sb="56" eb="59">
      <t>シュウリョウジ</t>
    </rPh>
    <rPh sb="83" eb="85">
      <t>ジッコウ</t>
    </rPh>
    <rPh sb="90" eb="92">
      <t>バアイ</t>
    </rPh>
    <rPh sb="93" eb="95">
      <t>カクニン</t>
    </rPh>
    <rPh sb="95" eb="97">
      <t>フヨウ</t>
    </rPh>
    <phoneticPr fontId="1"/>
  </si>
  <si>
    <t xml:space="preserve">
TLM MODEが観測前に「５」　観測終了後は「１０」　となっていることを確認する
</t>
    <rPh sb="12" eb="13">
      <t>マエ</t>
    </rPh>
    <rPh sb="22" eb="23">
      <t>ゴ</t>
    </rPh>
    <phoneticPr fontId="1"/>
  </si>
  <si>
    <t>WOLの開始時刻が正しいことを確認する</t>
    <rPh sb="4" eb="6">
      <t>カイシ</t>
    </rPh>
    <rPh sb="6" eb="8">
      <t>ジコク</t>
    </rPh>
    <rPh sb="9" eb="10">
      <t>タダ</t>
    </rPh>
    <rPh sb="15" eb="17">
      <t>カクニン</t>
    </rPh>
    <phoneticPr fontId="1"/>
  </si>
  <si>
    <t xml:space="preserve">
観測時間が”86400”を超えるていないか確認する。
超えていた場合は、main計画作成時に途中ダミーコマンドを挿入すること
</t>
    <rPh sb="1" eb="3">
      <t>カンソク</t>
    </rPh>
    <rPh sb="3" eb="5">
      <t>ジカン</t>
    </rPh>
    <rPh sb="22" eb="24">
      <t>カクニン</t>
    </rPh>
    <rPh sb="28" eb="29">
      <t>コ</t>
    </rPh>
    <rPh sb="33" eb="35">
      <t>バアイ</t>
    </rPh>
    <rPh sb="41" eb="43">
      <t>ケイカク</t>
    </rPh>
    <rPh sb="43" eb="45">
      <t>サクセイ</t>
    </rPh>
    <rPh sb="45" eb="46">
      <t>ジ</t>
    </rPh>
    <phoneticPr fontId="1"/>
  </si>
  <si>
    <t xml:space="preserve">
観測期間開始日に、観測する機器の”ON”手順が入っていることを確認する。
ただし、PWI、MGF、MAST、WPTを"ON"にする場合は、PWI、MGF、MAST、WPTよりも先にPMEが"ON"となっていること。
※クルーズ観測中は、MEA1,HEPE,MGFのみ”ON”
</t>
    <rPh sb="1" eb="3">
      <t>カンソク</t>
    </rPh>
    <rPh sb="3" eb="5">
      <t>キカン</t>
    </rPh>
    <rPh sb="5" eb="8">
      <t>カイシビ</t>
    </rPh>
    <rPh sb="10" eb="12">
      <t>カンソク</t>
    </rPh>
    <rPh sb="14" eb="16">
      <t>キキ</t>
    </rPh>
    <rPh sb="21" eb="23">
      <t>テジュン</t>
    </rPh>
    <rPh sb="24" eb="25">
      <t>ハイ</t>
    </rPh>
    <rPh sb="32" eb="34">
      <t>カクニン</t>
    </rPh>
    <rPh sb="66" eb="68">
      <t>バアイ</t>
    </rPh>
    <rPh sb="89" eb="90">
      <t>サキ</t>
    </rPh>
    <rPh sb="116" eb="117">
      <t>チュウ</t>
    </rPh>
    <phoneticPr fontId="1"/>
  </si>
  <si>
    <t xml:space="preserve">
MDP_POWEROFFのあとにdcsm-MC_ENA_MDPが入っていることを確認する。
</t>
    <rPh sb="33" eb="34">
      <t>ハイ</t>
    </rPh>
    <rPh sb="41" eb="43">
      <t>カクニン</t>
    </rPh>
    <phoneticPr fontId="1"/>
  </si>
  <si>
    <t xml:space="preserve">
CELのMONI ONは長時間(1h以上の場合は、山下さんと要相談)しないこと　
BUSにはCELのみのもあるので注意　dcsm-BUS_CEL_MONI_ON　dcsm-BUS_CEL_MONI_OFF
</t>
    <rPh sb="19" eb="21">
      <t>イジョウ</t>
    </rPh>
    <rPh sb="22" eb="24">
      <t>バアイ</t>
    </rPh>
    <rPh sb="26" eb="28">
      <t>ヤマシタ</t>
    </rPh>
    <rPh sb="31" eb="32">
      <t>ヨウ</t>
    </rPh>
    <rPh sb="32" eb="34">
      <t>ソウダン</t>
    </rPh>
    <phoneticPr fontId="1"/>
  </si>
  <si>
    <t xml:space="preserve">
WOLの時間を確認　HV　OFFになっていることを確認する
↓
クルーズ観測を行っている機器(HEPE、ENA、MIA、MEA、MSAのみ)
フライバイを行っている機器(MSA,PWI,MGF,MEA,ENA,MIA,HEPE,MDM)
</t>
    <rPh sb="26" eb="28">
      <t>カクニン</t>
    </rPh>
    <rPh sb="37" eb="39">
      <t>カンソク</t>
    </rPh>
    <rPh sb="40" eb="41">
      <t>オコナ</t>
    </rPh>
    <rPh sb="45" eb="47">
      <t>キキ</t>
    </rPh>
    <rPh sb="78" eb="79">
      <t>オコナ</t>
    </rPh>
    <rPh sb="83" eb="85">
      <t>キキ</t>
    </rPh>
    <phoneticPr fontId="1"/>
  </si>
  <si>
    <t xml:space="preserve">
WOL終了時刻＋10以降にのHVがONになっていることを確認する。
クルーズ観測を行っている機器(HEPE、ENA、MIA、MEA、MSAのみ)
フライバイを行っている機器(MSA,PWI,MGF,MEA,ENA,MIA,HEPE,MDM)
</t>
    <rPh sb="4" eb="6">
      <t>シュウリョウ</t>
    </rPh>
    <rPh sb="11" eb="13">
      <t>イコウ</t>
    </rPh>
    <phoneticPr fontId="1"/>
  </si>
  <si>
    <t>フライバイ時、MIAのHV_ON時間帯によって違うので必ず確認する
MIA_HV_ON_RC
MIA_HV_ON_SW_RC
MIA_HV_ON_MAG_RC</t>
    <rPh sb="5" eb="6">
      <t>ジ</t>
    </rPh>
    <rPh sb="16" eb="18">
      <t>ジカン</t>
    </rPh>
    <rPh sb="18" eb="19">
      <t>タイ</t>
    </rPh>
    <rPh sb="23" eb="24">
      <t>チガ</t>
    </rPh>
    <rPh sb="27" eb="28">
      <t>カナラ</t>
    </rPh>
    <rPh sb="29" eb="31">
      <t>カクニン</t>
    </rPh>
    <phoneticPr fontId="1"/>
  </si>
  <si>
    <t>確認事項</t>
    <rPh sb="0" eb="2">
      <t>カクニン</t>
    </rPh>
    <rPh sb="2" eb="4">
      <t>ジコウ</t>
    </rPh>
    <phoneticPr fontId="1"/>
  </si>
  <si>
    <t>回答</t>
    <rPh sb="0" eb="2">
      <t>カイトウ</t>
    </rPh>
    <phoneticPr fontId="1"/>
  </si>
  <si>
    <t>CLOSE</t>
    <phoneticPr fontId="1"/>
  </si>
  <si>
    <t>WOL#0</t>
    <phoneticPr fontId="1"/>
  </si>
  <si>
    <t>dcsm-EF_BUS_MONI_ON</t>
    <phoneticPr fontId="1"/>
  </si>
  <si>
    <t>dcsm-EF_MGF_ON</t>
    <phoneticPr fontId="1"/>
  </si>
  <si>
    <t>MSA_HV_ON_VFB1</t>
    <phoneticPr fontId="1"/>
  </si>
  <si>
    <t>dcsm-EF_MSA_HV_ON_1_VFB</t>
    <phoneticPr fontId="1"/>
  </si>
  <si>
    <t>MSA_HV_ON_VFB2</t>
    <phoneticPr fontId="1"/>
  </si>
  <si>
    <t>dcsm-EF_MSA_HV_ON_2_VFB</t>
    <phoneticPr fontId="1"/>
  </si>
  <si>
    <t>MSA_ON_SETUP_C</t>
    <phoneticPr fontId="1"/>
  </si>
  <si>
    <t>dcsm-EF_MSA_ON_C</t>
    <phoneticPr fontId="1"/>
  </si>
  <si>
    <t>OBCP START</t>
    <phoneticPr fontId="1"/>
  </si>
  <si>
    <t>OBCP END</t>
    <phoneticPr fontId="1"/>
  </si>
  <si>
    <t>CMD END</t>
    <phoneticPr fontId="1"/>
  </si>
  <si>
    <t>XOR Time</t>
    <phoneticPr fontId="1"/>
  </si>
  <si>
    <t>MSA ON</t>
    <phoneticPr fontId="1"/>
  </si>
  <si>
    <t>MSA_ON_SETUP_C</t>
  </si>
  <si>
    <t>dcsm-EF_MSA_ON_C</t>
  </si>
  <si>
    <t>WAIT_3600</t>
    <phoneticPr fontId="1"/>
  </si>
  <si>
    <t>MSA OFF</t>
    <phoneticPr fontId="1"/>
  </si>
  <si>
    <t>MDP CRUSE SET</t>
    <phoneticPr fontId="1"/>
  </si>
  <si>
    <t>WAIT</t>
    <phoneticPr fontId="1"/>
  </si>
  <si>
    <t>Safety ON</t>
  </si>
  <si>
    <t>dcsm-EF_MSA_HV_ON_1_VFB</t>
  </si>
  <si>
    <t>dcsm-EF_MSA_HV_ON_2_VFB</t>
  </si>
  <si>
    <t>MSA_HV_OFF_VFB</t>
  </si>
  <si>
    <t>Safety OFF　太陽風モード</t>
  </si>
  <si>
    <t>Safety OFF　磁気圏モード</t>
  </si>
  <si>
    <t>MIA_HV_ON_SW_RC</t>
  </si>
  <si>
    <t>MACRO ENA</t>
    <phoneticPr fontId="1"/>
  </si>
  <si>
    <t>main_end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</si>
</sst>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 mmm\ yy\ hh:mm:ss.000"/>
    <numFmt numFmtId="177" formatCode="yyyy/mm/dd\Thh:mm:ss"/>
    <numFmt numFmtId="178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9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8" fontId="3" fillId="0" borderId="8" xfId="0" applyNumberFormat="1" applyFont="1" applyBorder="1" applyAlignment="1">
      <alignment horizontal="left" vertical="center"/>
    </xf>
    <xf numFmtId="0" fontId="3" fillId="0" borderId="8" xfId="0" applyFont="1" applyBorder="1">
      <alignment vertical="center"/>
    </xf>
    <xf numFmtId="21" fontId="0" fillId="0" borderId="1" xfId="0" applyNumberFormat="1" applyBorder="1">
      <alignment vertical="center"/>
    </xf>
    <xf numFmtId="0" fontId="0" fillId="0" borderId="9" xfId="0" applyBorder="1">
      <alignment vertical="center"/>
    </xf>
    <xf numFmtId="0" fontId="10" fillId="0" borderId="9" xfId="0" applyFont="1" applyBorder="1">
      <alignment vertical="center"/>
    </xf>
    <xf numFmtId="0" fontId="3" fillId="0" borderId="9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10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1" fillId="10" borderId="1" xfId="0" applyNumberFormat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>
      <alignment vertical="center"/>
    </xf>
    <xf numFmtId="177" fontId="11" fillId="11" borderId="1" xfId="1" applyNumberFormat="1" applyFont="1" applyFill="1" applyBorder="1" applyAlignment="1">
      <alignment horizontal="center"/>
    </xf>
    <xf numFmtId="177" fontId="13" fillId="12" borderId="1" xfId="0" applyNumberFormat="1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/>
    </xf>
    <xf numFmtId="177" fontId="0" fillId="12" borderId="1" xfId="0" applyNumberFormat="1" applyFill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0" borderId="16" xfId="0" applyFont="1" applyBorder="1">
      <alignment vertical="center"/>
    </xf>
    <xf numFmtId="0" fontId="3" fillId="9" borderId="16" xfId="0" applyFont="1" applyFill="1" applyBorder="1" applyAlignment="1">
      <alignment horizontal="left" vertical="center"/>
    </xf>
    <xf numFmtId="0" fontId="7" fillId="9" borderId="1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9" borderId="1" xfId="0" applyFill="1" applyBorder="1">
      <alignment vertical="center"/>
    </xf>
    <xf numFmtId="177" fontId="7" fillId="0" borderId="1" xfId="0" applyNumberFormat="1" applyFont="1" applyBorder="1">
      <alignment vertical="center"/>
    </xf>
    <xf numFmtId="0" fontId="0" fillId="0" borderId="18" xfId="0" applyBorder="1">
      <alignment vertical="center"/>
    </xf>
    <xf numFmtId="0" fontId="3" fillId="13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0" fillId="14" borderId="0" xfId="0" applyFill="1">
      <alignment vertical="center"/>
    </xf>
    <xf numFmtId="0" fontId="14" fillId="15" borderId="0" xfId="0" applyFont="1" applyFill="1">
      <alignment vertical="center"/>
    </xf>
    <xf numFmtId="0" fontId="7" fillId="13" borderId="1" xfId="0" applyFont="1" applyFill="1" applyBorder="1">
      <alignment vertical="center"/>
    </xf>
    <xf numFmtId="0" fontId="0" fillId="0" borderId="21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0" xfId="0" applyFont="1" applyBorder="1">
      <alignment vertical="center"/>
    </xf>
    <xf numFmtId="177" fontId="0" fillId="12" borderId="9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04E-E0DE-4DEF-8F31-FBD17716CAC6}">
  <dimension ref="A1:D14"/>
  <sheetViews>
    <sheetView workbookViewId="0">
      <selection activeCell="A2" sqref="A2:C4"/>
    </sheetView>
  </sheetViews>
  <sheetFormatPr defaultRowHeight="18" x14ac:dyDescent="0.8"/>
  <cols>
    <col min="1" max="1" width="4.71875" bestFit="1" customWidth="1"/>
    <col min="2" max="2" width="61.38671875" customWidth="1"/>
    <col min="3" max="3" width="58.88671875" customWidth="1"/>
  </cols>
  <sheetData>
    <row r="1" spans="1:4" x14ac:dyDescent="0.8">
      <c r="A1" s="54" t="s">
        <v>41</v>
      </c>
      <c r="B1" s="54" t="s">
        <v>290</v>
      </c>
      <c r="C1" s="54" t="s">
        <v>291</v>
      </c>
      <c r="D1" s="54" t="s">
        <v>292</v>
      </c>
    </row>
    <row r="2" spans="1:4" x14ac:dyDescent="0.8">
      <c r="A2" s="2"/>
      <c r="B2" s="2"/>
      <c r="C2" s="2"/>
      <c r="D2" s="2"/>
    </row>
    <row r="3" spans="1:4" x14ac:dyDescent="0.8">
      <c r="A3" s="2"/>
      <c r="B3" s="3"/>
      <c r="C3" s="2"/>
      <c r="D3" s="2"/>
    </row>
    <row r="4" spans="1:4" x14ac:dyDescent="0.8">
      <c r="A4" s="2"/>
      <c r="B4" s="2"/>
      <c r="C4" s="2"/>
      <c r="D4" s="2"/>
    </row>
    <row r="5" spans="1:4" x14ac:dyDescent="0.8">
      <c r="A5" s="2"/>
      <c r="B5" s="2"/>
      <c r="C5" s="2"/>
      <c r="D5" s="2"/>
    </row>
    <row r="6" spans="1:4" x14ac:dyDescent="0.8">
      <c r="A6" s="2"/>
      <c r="B6" s="2"/>
      <c r="C6" s="2"/>
      <c r="D6" s="2"/>
    </row>
    <row r="7" spans="1:4" x14ac:dyDescent="0.8">
      <c r="A7" s="2"/>
      <c r="B7" s="2"/>
      <c r="C7" s="2"/>
      <c r="D7" s="2"/>
    </row>
    <row r="8" spans="1:4" x14ac:dyDescent="0.8">
      <c r="A8" s="2"/>
      <c r="B8" s="2"/>
      <c r="C8" s="2"/>
      <c r="D8" s="2"/>
    </row>
    <row r="9" spans="1:4" x14ac:dyDescent="0.8">
      <c r="A9" s="2"/>
      <c r="B9" s="2"/>
      <c r="C9" s="2"/>
      <c r="D9" s="2"/>
    </row>
    <row r="10" spans="1:4" x14ac:dyDescent="0.8">
      <c r="A10" s="2"/>
      <c r="B10" s="2"/>
      <c r="C10" s="2"/>
      <c r="D10" s="2"/>
    </row>
    <row r="11" spans="1:4" x14ac:dyDescent="0.8">
      <c r="A11" s="2"/>
      <c r="B11" s="2"/>
      <c r="C11" s="2"/>
      <c r="D11" s="2"/>
    </row>
    <row r="12" spans="1:4" x14ac:dyDescent="0.8">
      <c r="A12" s="2"/>
      <c r="B12" s="2"/>
      <c r="C12" s="2"/>
      <c r="D12" s="2"/>
    </row>
    <row r="13" spans="1:4" x14ac:dyDescent="0.8">
      <c r="A13" s="2"/>
      <c r="B13" s="2"/>
      <c r="C13" s="2"/>
      <c r="D13" s="2"/>
    </row>
    <row r="14" spans="1:4" x14ac:dyDescent="0.8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workbookViewId="0">
      <selection activeCell="J9" sqref="J9"/>
    </sheetView>
  </sheetViews>
  <sheetFormatPr defaultRowHeight="18" x14ac:dyDescent="0.8"/>
  <cols>
    <col min="1" max="1" width="3.71875" customWidth="1"/>
    <col min="2" max="2" width="3.71875" style="47" customWidth="1"/>
    <col min="3" max="3" width="103" style="48" customWidth="1"/>
    <col min="4" max="4" width="9" style="47"/>
  </cols>
  <sheetData>
    <row r="2" spans="2:4" x14ac:dyDescent="0.8">
      <c r="B2" s="46" t="s">
        <v>270</v>
      </c>
    </row>
    <row r="3" spans="2:4" x14ac:dyDescent="0.8">
      <c r="B3" s="51" t="s">
        <v>41</v>
      </c>
      <c r="C3" s="52" t="s">
        <v>269</v>
      </c>
      <c r="D3" s="51" t="s">
        <v>268</v>
      </c>
    </row>
    <row r="4" spans="2:4" ht="72" x14ac:dyDescent="0.8">
      <c r="B4" s="50">
        <v>1</v>
      </c>
      <c r="C4" s="3" t="s">
        <v>280</v>
      </c>
      <c r="D4" s="49" t="s">
        <v>262</v>
      </c>
    </row>
    <row r="5" spans="2:4" ht="108" x14ac:dyDescent="0.8">
      <c r="B5" s="50">
        <v>2</v>
      </c>
      <c r="C5" s="3" t="s">
        <v>284</v>
      </c>
      <c r="D5" s="49" t="s">
        <v>262</v>
      </c>
    </row>
    <row r="6" spans="2:4" ht="54" x14ac:dyDescent="0.8">
      <c r="B6" s="50">
        <v>3</v>
      </c>
      <c r="C6" s="3" t="s">
        <v>281</v>
      </c>
      <c r="D6" s="49" t="s">
        <v>262</v>
      </c>
    </row>
    <row r="7" spans="2:4" ht="72" x14ac:dyDescent="0.8">
      <c r="B7" s="50">
        <v>4</v>
      </c>
      <c r="C7" s="3" t="s">
        <v>283</v>
      </c>
      <c r="D7" s="49"/>
    </row>
    <row r="8" spans="2:4" ht="26" x14ac:dyDescent="0.8">
      <c r="B8" s="50">
        <v>5</v>
      </c>
      <c r="C8" s="3" t="s">
        <v>282</v>
      </c>
      <c r="D8" s="49" t="s">
        <v>262</v>
      </c>
    </row>
    <row r="9" spans="2:4" ht="108" x14ac:dyDescent="0.8">
      <c r="B9" s="50">
        <v>6</v>
      </c>
      <c r="C9" s="3" t="s">
        <v>287</v>
      </c>
      <c r="D9" s="49" t="s">
        <v>262</v>
      </c>
    </row>
    <row r="10" spans="2:4" ht="90" x14ac:dyDescent="0.8">
      <c r="B10" s="50">
        <v>7</v>
      </c>
      <c r="C10" s="3" t="s">
        <v>288</v>
      </c>
      <c r="D10" s="49" t="s">
        <v>262</v>
      </c>
    </row>
    <row r="11" spans="2:4" ht="72" x14ac:dyDescent="0.8">
      <c r="B11" s="50">
        <v>8</v>
      </c>
      <c r="C11" s="3" t="s">
        <v>279</v>
      </c>
      <c r="D11" s="49" t="s">
        <v>262</v>
      </c>
    </row>
    <row r="12" spans="2:4" ht="54" x14ac:dyDescent="0.8">
      <c r="B12" s="50">
        <v>9</v>
      </c>
      <c r="C12" s="3" t="s">
        <v>285</v>
      </c>
      <c r="D12" s="49" t="s">
        <v>262</v>
      </c>
    </row>
    <row r="13" spans="2:4" ht="72" x14ac:dyDescent="0.8">
      <c r="B13" s="50">
        <v>10</v>
      </c>
      <c r="C13" s="3" t="s">
        <v>286</v>
      </c>
      <c r="D13" s="49" t="s">
        <v>262</v>
      </c>
    </row>
    <row r="14" spans="2:4" ht="350.45" customHeight="1" x14ac:dyDescent="0.8">
      <c r="B14" s="50">
        <v>11</v>
      </c>
      <c r="C14" s="3" t="s">
        <v>267</v>
      </c>
      <c r="D14" s="49" t="s">
        <v>262</v>
      </c>
    </row>
    <row r="15" spans="2:4" ht="26" x14ac:dyDescent="0.8">
      <c r="B15" s="50">
        <v>13</v>
      </c>
      <c r="C15" s="3" t="s">
        <v>266</v>
      </c>
      <c r="D15" s="49" t="s">
        <v>262</v>
      </c>
    </row>
    <row r="16" spans="2:4" ht="36" x14ac:dyDescent="0.8">
      <c r="B16" s="50">
        <v>14</v>
      </c>
      <c r="C16" s="3" t="s">
        <v>265</v>
      </c>
      <c r="D16" s="49" t="s">
        <v>262</v>
      </c>
    </row>
    <row r="17" spans="2:4" ht="36" x14ac:dyDescent="0.8">
      <c r="B17" s="50">
        <v>15</v>
      </c>
      <c r="C17" s="3" t="s">
        <v>264</v>
      </c>
      <c r="D17" s="49" t="s">
        <v>262</v>
      </c>
    </row>
    <row r="18" spans="2:4" ht="72" x14ac:dyDescent="0.8">
      <c r="B18" s="50">
        <v>16</v>
      </c>
      <c r="C18" s="3" t="s">
        <v>289</v>
      </c>
      <c r="D18" s="49" t="s">
        <v>262</v>
      </c>
    </row>
    <row r="19" spans="2:4" ht="26" x14ac:dyDescent="0.8">
      <c r="B19" s="50">
        <v>17</v>
      </c>
      <c r="C19" s="3" t="s">
        <v>263</v>
      </c>
      <c r="D19" s="49" t="s">
        <v>262</v>
      </c>
    </row>
  </sheetData>
  <phoneticPr fontId="1"/>
  <pageMargins left="0" right="0" top="0" bottom="0" header="0.31496062992125984" footer="0.31496062992125984"/>
  <pageSetup paperSize="9" scale="9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88" zoomScale="90" zoomScaleNormal="90" workbookViewId="0">
      <selection activeCell="C18" sqref="C18"/>
    </sheetView>
  </sheetViews>
  <sheetFormatPr defaultRowHeight="18" x14ac:dyDescent="0.8"/>
  <cols>
    <col min="1" max="1" width="27.88671875" bestFit="1" customWidth="1"/>
    <col min="2" max="2" width="21.5" bestFit="1" customWidth="1"/>
    <col min="3" max="3" width="13.38671875" bestFit="1" customWidth="1"/>
    <col min="4" max="4" width="54.609375" bestFit="1" customWidth="1"/>
    <col min="5" max="5" width="67.609375" bestFit="1" customWidth="1"/>
  </cols>
  <sheetData>
    <row r="1" spans="1:10" x14ac:dyDescent="0.8">
      <c r="C1" t="s">
        <v>37</v>
      </c>
      <c r="D1" t="s">
        <v>86</v>
      </c>
      <c r="E1" t="s">
        <v>85</v>
      </c>
      <c r="G1" t="s">
        <v>87</v>
      </c>
    </row>
    <row r="2" spans="1:10" x14ac:dyDescent="0.8">
      <c r="A2" t="s">
        <v>30</v>
      </c>
      <c r="B2" t="s">
        <v>0</v>
      </c>
      <c r="C2">
        <v>687</v>
      </c>
      <c r="D2" t="s">
        <v>121</v>
      </c>
      <c r="E2" t="s">
        <v>121</v>
      </c>
      <c r="G2">
        <v>25</v>
      </c>
    </row>
    <row r="3" spans="1:10" x14ac:dyDescent="0.8">
      <c r="A3" t="s">
        <v>30</v>
      </c>
      <c r="B3" t="s">
        <v>122</v>
      </c>
      <c r="C3">
        <v>577</v>
      </c>
      <c r="D3" t="s">
        <v>44</v>
      </c>
      <c r="E3" t="s">
        <v>294</v>
      </c>
      <c r="G3">
        <v>20</v>
      </c>
    </row>
    <row r="4" spans="1:10" x14ac:dyDescent="0.8">
      <c r="A4" s="79" t="s">
        <v>31</v>
      </c>
      <c r="B4" t="s">
        <v>1</v>
      </c>
      <c r="C4">
        <v>509</v>
      </c>
      <c r="D4" t="s">
        <v>121</v>
      </c>
      <c r="E4" t="s">
        <v>121</v>
      </c>
      <c r="G4">
        <v>11</v>
      </c>
    </row>
    <row r="5" spans="1:10" x14ac:dyDescent="0.8">
      <c r="A5" s="79"/>
      <c r="B5" t="s">
        <v>123</v>
      </c>
      <c r="C5">
        <v>509</v>
      </c>
      <c r="D5" t="s">
        <v>124</v>
      </c>
      <c r="E5" t="s">
        <v>202</v>
      </c>
      <c r="G5">
        <v>11</v>
      </c>
    </row>
    <row r="6" spans="1:10" x14ac:dyDescent="0.8">
      <c r="B6" t="s">
        <v>40</v>
      </c>
      <c r="C6">
        <v>42</v>
      </c>
      <c r="D6" t="s">
        <v>62</v>
      </c>
      <c r="E6" t="s">
        <v>203</v>
      </c>
      <c r="G6">
        <v>2</v>
      </c>
    </row>
    <row r="7" spans="1:10" x14ac:dyDescent="0.8">
      <c r="A7" s="79" t="s">
        <v>125</v>
      </c>
      <c r="B7" t="s">
        <v>126</v>
      </c>
      <c r="C7">
        <v>2672</v>
      </c>
      <c r="D7" t="s">
        <v>121</v>
      </c>
      <c r="E7" t="s">
        <v>121</v>
      </c>
      <c r="G7">
        <v>56</v>
      </c>
      <c r="I7">
        <v>180</v>
      </c>
      <c r="J7">
        <f>+SUM(H7,I8,I7)</f>
        <v>348</v>
      </c>
    </row>
    <row r="8" spans="1:10" x14ac:dyDescent="0.8">
      <c r="A8" s="79"/>
      <c r="B8" t="s">
        <v>127</v>
      </c>
      <c r="C8">
        <v>4179</v>
      </c>
      <c r="D8" t="s">
        <v>121</v>
      </c>
      <c r="E8" t="s">
        <v>121</v>
      </c>
      <c r="G8">
        <v>52</v>
      </c>
      <c r="I8">
        <f>14*12</f>
        <v>168</v>
      </c>
    </row>
    <row r="9" spans="1:10" x14ac:dyDescent="0.8">
      <c r="A9" s="79"/>
      <c r="B9" t="s">
        <v>128</v>
      </c>
      <c r="C9">
        <v>2108</v>
      </c>
      <c r="D9" t="s">
        <v>121</v>
      </c>
      <c r="E9" t="s">
        <v>121</v>
      </c>
      <c r="G9">
        <v>46</v>
      </c>
    </row>
    <row r="10" spans="1:10" x14ac:dyDescent="0.8">
      <c r="A10" s="79"/>
      <c r="B10" t="s">
        <v>129</v>
      </c>
      <c r="C10">
        <v>1252</v>
      </c>
      <c r="D10" t="s">
        <v>121</v>
      </c>
      <c r="E10" t="s">
        <v>121</v>
      </c>
      <c r="G10">
        <v>19</v>
      </c>
    </row>
    <row r="11" spans="1:10" x14ac:dyDescent="0.8">
      <c r="A11" s="79"/>
      <c r="B11" t="s">
        <v>130</v>
      </c>
      <c r="C11">
        <v>1134</v>
      </c>
      <c r="D11" t="s">
        <v>121</v>
      </c>
      <c r="E11" t="s">
        <v>121</v>
      </c>
      <c r="G11">
        <v>17</v>
      </c>
    </row>
    <row r="12" spans="1:10" x14ac:dyDescent="0.8">
      <c r="A12" s="79"/>
      <c r="B12" t="s">
        <v>131</v>
      </c>
      <c r="C12">
        <v>4620</v>
      </c>
      <c r="D12" t="s">
        <v>121</v>
      </c>
      <c r="E12" t="s">
        <v>121</v>
      </c>
      <c r="G12">
        <v>51</v>
      </c>
    </row>
    <row r="13" spans="1:10" x14ac:dyDescent="0.8">
      <c r="A13" s="79"/>
      <c r="B13" t="s">
        <v>132</v>
      </c>
      <c r="C13">
        <v>1102</v>
      </c>
      <c r="D13" t="s">
        <v>121</v>
      </c>
      <c r="E13" t="s">
        <v>121</v>
      </c>
      <c r="G13">
        <v>18</v>
      </c>
    </row>
    <row r="14" spans="1:10" x14ac:dyDescent="0.8">
      <c r="A14" s="79"/>
      <c r="B14" t="s">
        <v>133</v>
      </c>
      <c r="C14">
        <v>1562</v>
      </c>
      <c r="D14" t="s">
        <v>121</v>
      </c>
      <c r="E14" t="s">
        <v>121</v>
      </c>
      <c r="G14">
        <v>16</v>
      </c>
    </row>
    <row r="15" spans="1:10" x14ac:dyDescent="0.8">
      <c r="A15" s="79"/>
      <c r="B15" t="s">
        <v>134</v>
      </c>
      <c r="C15">
        <v>4936</v>
      </c>
      <c r="D15" t="s">
        <v>121</v>
      </c>
      <c r="E15" t="s">
        <v>121</v>
      </c>
      <c r="G15">
        <f>35+47</f>
        <v>82</v>
      </c>
    </row>
    <row r="16" spans="1:10" x14ac:dyDescent="0.8">
      <c r="A16" s="79"/>
      <c r="B16" t="s">
        <v>135</v>
      </c>
      <c r="C16">
        <v>6688</v>
      </c>
      <c r="D16" t="s">
        <v>121</v>
      </c>
      <c r="E16" t="s">
        <v>186</v>
      </c>
      <c r="G16">
        <v>22</v>
      </c>
    </row>
    <row r="17" spans="1:8" x14ac:dyDescent="0.8">
      <c r="A17" s="79" t="s">
        <v>27</v>
      </c>
      <c r="B17" t="s">
        <v>28</v>
      </c>
      <c r="C17">
        <v>120</v>
      </c>
      <c r="D17" t="s">
        <v>121</v>
      </c>
      <c r="E17" t="s">
        <v>186</v>
      </c>
      <c r="G17">
        <v>3</v>
      </c>
    </row>
    <row r="18" spans="1:8" x14ac:dyDescent="0.8">
      <c r="A18" s="79"/>
      <c r="B18" t="s">
        <v>136</v>
      </c>
      <c r="C18">
        <v>120</v>
      </c>
      <c r="D18" t="s">
        <v>137</v>
      </c>
      <c r="E18" t="s">
        <v>187</v>
      </c>
      <c r="G18">
        <v>3</v>
      </c>
    </row>
    <row r="19" spans="1:8" x14ac:dyDescent="0.8">
      <c r="A19" s="79" t="s">
        <v>29</v>
      </c>
      <c r="B19" t="s">
        <v>32</v>
      </c>
      <c r="C19">
        <v>220</v>
      </c>
      <c r="D19" t="s">
        <v>121</v>
      </c>
      <c r="E19" t="s">
        <v>188</v>
      </c>
      <c r="G19">
        <v>5</v>
      </c>
    </row>
    <row r="20" spans="1:8" x14ac:dyDescent="0.8">
      <c r="A20" s="79"/>
      <c r="B20" t="s">
        <v>138</v>
      </c>
      <c r="C20">
        <v>220</v>
      </c>
      <c r="D20" t="s">
        <v>139</v>
      </c>
      <c r="E20" t="s">
        <v>189</v>
      </c>
      <c r="G20">
        <v>5</v>
      </c>
    </row>
    <row r="21" spans="1:8" x14ac:dyDescent="0.8">
      <c r="B21" s="19" t="s">
        <v>140</v>
      </c>
      <c r="C21">
        <v>345</v>
      </c>
      <c r="D21" t="s">
        <v>141</v>
      </c>
      <c r="E21" t="s">
        <v>190</v>
      </c>
      <c r="G21">
        <v>13</v>
      </c>
    </row>
    <row r="22" spans="1:8" x14ac:dyDescent="0.8">
      <c r="A22" s="79" t="s">
        <v>8</v>
      </c>
      <c r="B22" t="s">
        <v>2</v>
      </c>
      <c r="C22">
        <v>1092</v>
      </c>
      <c r="D22" t="s">
        <v>72</v>
      </c>
      <c r="E22" t="s">
        <v>191</v>
      </c>
      <c r="G22">
        <v>15</v>
      </c>
    </row>
    <row r="23" spans="1:8" x14ac:dyDescent="0.8">
      <c r="A23" s="79"/>
      <c r="B23" t="s">
        <v>39</v>
      </c>
      <c r="C23">
        <v>80</v>
      </c>
      <c r="D23" t="s">
        <v>60</v>
      </c>
      <c r="E23" t="s">
        <v>192</v>
      </c>
      <c r="G23">
        <v>2</v>
      </c>
    </row>
    <row r="24" spans="1:8" x14ac:dyDescent="0.8">
      <c r="A24" s="79"/>
      <c r="B24" t="s">
        <v>7</v>
      </c>
      <c r="C24">
        <v>868</v>
      </c>
      <c r="D24" t="s">
        <v>88</v>
      </c>
      <c r="E24" t="s">
        <v>193</v>
      </c>
      <c r="G24">
        <v>27</v>
      </c>
      <c r="H24">
        <v>520</v>
      </c>
    </row>
    <row r="25" spans="1:8" x14ac:dyDescent="0.8">
      <c r="A25" s="79"/>
      <c r="B25" t="s">
        <v>6</v>
      </c>
      <c r="C25">
        <v>14</v>
      </c>
      <c r="D25" t="s">
        <v>57</v>
      </c>
      <c r="E25" t="s">
        <v>295</v>
      </c>
      <c r="G25">
        <v>3</v>
      </c>
    </row>
    <row r="26" spans="1:8" x14ac:dyDescent="0.8">
      <c r="A26" s="79"/>
      <c r="B26" t="s">
        <v>74</v>
      </c>
      <c r="C26">
        <v>386</v>
      </c>
      <c r="D26" t="s">
        <v>76</v>
      </c>
      <c r="E26" t="s">
        <v>195</v>
      </c>
      <c r="G26">
        <v>21</v>
      </c>
    </row>
    <row r="27" spans="1:8" x14ac:dyDescent="0.8">
      <c r="A27" s="79"/>
      <c r="B27" t="s">
        <v>93</v>
      </c>
      <c r="C27">
        <v>292</v>
      </c>
      <c r="D27" t="s">
        <v>76</v>
      </c>
      <c r="E27" t="s">
        <v>196</v>
      </c>
      <c r="G27">
        <v>12</v>
      </c>
    </row>
    <row r="28" spans="1:8" x14ac:dyDescent="0.8">
      <c r="A28" s="79"/>
      <c r="B28" t="s">
        <v>75</v>
      </c>
      <c r="C28">
        <v>386</v>
      </c>
      <c r="D28" t="s">
        <v>77</v>
      </c>
      <c r="E28" t="s">
        <v>197</v>
      </c>
      <c r="G28">
        <v>21</v>
      </c>
    </row>
    <row r="29" spans="1:8" x14ac:dyDescent="0.8">
      <c r="A29" s="79"/>
      <c r="B29" t="s">
        <v>3</v>
      </c>
      <c r="C29">
        <v>564</v>
      </c>
      <c r="D29" t="s">
        <v>47</v>
      </c>
      <c r="E29" t="s">
        <v>198</v>
      </c>
      <c r="G29">
        <v>7</v>
      </c>
    </row>
    <row r="30" spans="1:8" x14ac:dyDescent="0.8">
      <c r="A30" s="79"/>
      <c r="B30" t="s">
        <v>5</v>
      </c>
      <c r="C30">
        <v>382</v>
      </c>
      <c r="D30" t="s">
        <v>68</v>
      </c>
      <c r="E30" t="s">
        <v>199</v>
      </c>
      <c r="G30">
        <v>6</v>
      </c>
    </row>
    <row r="31" spans="1:8" x14ac:dyDescent="0.8">
      <c r="A31" s="79"/>
      <c r="B31" t="s">
        <v>4</v>
      </c>
      <c r="C31">
        <v>1230</v>
      </c>
      <c r="D31" t="s">
        <v>53</v>
      </c>
      <c r="E31" t="s">
        <v>200</v>
      </c>
      <c r="G31">
        <v>34</v>
      </c>
    </row>
    <row r="32" spans="1:8" x14ac:dyDescent="0.8">
      <c r="A32" s="53"/>
      <c r="B32" t="s">
        <v>83</v>
      </c>
      <c r="C32" s="21">
        <v>202</v>
      </c>
      <c r="D32" s="22" t="s">
        <v>89</v>
      </c>
      <c r="E32" t="s">
        <v>204</v>
      </c>
      <c r="F32" s="21" t="s">
        <v>82</v>
      </c>
      <c r="G32">
        <v>6</v>
      </c>
    </row>
    <row r="33" spans="1:7" x14ac:dyDescent="0.8">
      <c r="A33" s="79" t="s">
        <v>9</v>
      </c>
      <c r="B33" t="s">
        <v>73</v>
      </c>
      <c r="C33">
        <v>1756</v>
      </c>
      <c r="D33" t="s">
        <v>55</v>
      </c>
      <c r="E33" t="s">
        <v>205</v>
      </c>
      <c r="G33">
        <v>54</v>
      </c>
    </row>
    <row r="34" spans="1:7" x14ac:dyDescent="0.8">
      <c r="A34" s="79"/>
      <c r="B34" t="s">
        <v>90</v>
      </c>
      <c r="C34">
        <v>1702</v>
      </c>
      <c r="D34" t="s">
        <v>55</v>
      </c>
      <c r="E34" t="s">
        <v>206</v>
      </c>
      <c r="G34">
        <v>27</v>
      </c>
    </row>
    <row r="35" spans="1:7" x14ac:dyDescent="0.8">
      <c r="A35" s="79"/>
      <c r="B35" t="s">
        <v>10</v>
      </c>
      <c r="C35">
        <v>240</v>
      </c>
      <c r="D35" t="s">
        <v>64</v>
      </c>
      <c r="E35" t="s">
        <v>207</v>
      </c>
      <c r="G35">
        <v>6</v>
      </c>
    </row>
    <row r="36" spans="1:7" x14ac:dyDescent="0.8">
      <c r="A36" s="79"/>
      <c r="B36" t="s">
        <v>42</v>
      </c>
      <c r="C36">
        <v>142</v>
      </c>
      <c r="D36" t="s">
        <v>65</v>
      </c>
      <c r="E36" t="s">
        <v>208</v>
      </c>
      <c r="G36">
        <v>4</v>
      </c>
    </row>
    <row r="37" spans="1:7" x14ac:dyDescent="0.8">
      <c r="A37" s="79"/>
      <c r="B37" t="s">
        <v>43</v>
      </c>
      <c r="C37">
        <v>102</v>
      </c>
      <c r="D37" t="s">
        <v>66</v>
      </c>
      <c r="E37" t="s">
        <v>209</v>
      </c>
      <c r="G37">
        <v>3</v>
      </c>
    </row>
    <row r="38" spans="1:7" x14ac:dyDescent="0.8">
      <c r="A38" s="79"/>
      <c r="B38" s="18" t="s">
        <v>115</v>
      </c>
      <c r="C38" s="18">
        <v>280</v>
      </c>
      <c r="D38" s="18" t="s">
        <v>64</v>
      </c>
      <c r="E38" s="18" t="s">
        <v>210</v>
      </c>
      <c r="F38" s="18"/>
      <c r="G38" s="18">
        <v>7</v>
      </c>
    </row>
    <row r="39" spans="1:7" x14ac:dyDescent="0.8">
      <c r="A39" s="79"/>
      <c r="B39" s="18" t="s">
        <v>116</v>
      </c>
      <c r="C39" s="18">
        <v>262</v>
      </c>
      <c r="D39" s="18" t="s">
        <v>65</v>
      </c>
      <c r="E39" s="18" t="s">
        <v>211</v>
      </c>
      <c r="F39" s="18"/>
      <c r="G39" s="18">
        <v>7</v>
      </c>
    </row>
    <row r="40" spans="1:7" x14ac:dyDescent="0.8">
      <c r="A40" s="79"/>
      <c r="B40" s="18" t="s">
        <v>117</v>
      </c>
      <c r="C40" s="18">
        <v>262</v>
      </c>
      <c r="D40" s="18" t="s">
        <v>66</v>
      </c>
      <c r="E40" s="18" t="s">
        <v>212</v>
      </c>
      <c r="F40" s="18"/>
      <c r="G40" s="18">
        <v>7</v>
      </c>
    </row>
    <row r="41" spans="1:7" x14ac:dyDescent="0.8">
      <c r="A41" s="79"/>
      <c r="B41" t="s">
        <v>11</v>
      </c>
      <c r="C41">
        <v>10954</v>
      </c>
      <c r="D41" t="s">
        <v>70</v>
      </c>
      <c r="E41" t="s">
        <v>213</v>
      </c>
      <c r="G41">
        <v>232</v>
      </c>
    </row>
    <row r="42" spans="1:7" x14ac:dyDescent="0.8">
      <c r="A42" s="79"/>
      <c r="B42" s="15" t="s">
        <v>113</v>
      </c>
      <c r="C42" s="15">
        <v>6144</v>
      </c>
      <c r="D42" s="15" t="s">
        <v>70</v>
      </c>
      <c r="E42" s="15" t="s">
        <v>214</v>
      </c>
      <c r="F42" s="15"/>
      <c r="G42" s="15">
        <v>232</v>
      </c>
    </row>
    <row r="43" spans="1:7" x14ac:dyDescent="0.8">
      <c r="A43" s="79"/>
      <c r="B43" s="15" t="s">
        <v>296</v>
      </c>
      <c r="C43" s="15">
        <v>2882</v>
      </c>
      <c r="D43" s="15" t="s">
        <v>70</v>
      </c>
      <c r="E43" s="15" t="s">
        <v>297</v>
      </c>
      <c r="F43" s="15"/>
      <c r="G43" s="15">
        <v>108</v>
      </c>
    </row>
    <row r="44" spans="1:7" x14ac:dyDescent="0.8">
      <c r="A44" s="79"/>
      <c r="B44" s="15" t="s">
        <v>298</v>
      </c>
      <c r="C44" s="15">
        <v>3262</v>
      </c>
      <c r="D44" s="15" t="s">
        <v>70</v>
      </c>
      <c r="E44" s="15" t="s">
        <v>299</v>
      </c>
      <c r="F44" s="15"/>
      <c r="G44" s="15">
        <v>124</v>
      </c>
    </row>
    <row r="45" spans="1:7" x14ac:dyDescent="0.8">
      <c r="A45" s="79"/>
      <c r="B45" t="s">
        <v>13</v>
      </c>
      <c r="C45">
        <v>344</v>
      </c>
      <c r="D45" t="s">
        <v>49</v>
      </c>
      <c r="E45" t="s">
        <v>215</v>
      </c>
      <c r="G45">
        <v>18</v>
      </c>
    </row>
    <row r="46" spans="1:7" x14ac:dyDescent="0.8">
      <c r="A46" s="79"/>
      <c r="B46" s="15" t="s">
        <v>111</v>
      </c>
      <c r="C46" s="15">
        <v>344</v>
      </c>
      <c r="D46" s="15" t="s">
        <v>112</v>
      </c>
      <c r="E46" s="15" t="s">
        <v>216</v>
      </c>
      <c r="F46" s="15"/>
      <c r="G46" s="15">
        <v>18</v>
      </c>
    </row>
    <row r="47" spans="1:7" x14ac:dyDescent="0.8">
      <c r="A47" s="79"/>
      <c r="B47" s="16" t="s">
        <v>12</v>
      </c>
      <c r="C47" s="16">
        <v>270</v>
      </c>
      <c r="D47" s="16" t="s">
        <v>52</v>
      </c>
      <c r="E47" s="16" t="s">
        <v>217</v>
      </c>
      <c r="F47" s="16"/>
      <c r="G47" s="16">
        <v>6</v>
      </c>
    </row>
    <row r="48" spans="1:7" x14ac:dyDescent="0.8">
      <c r="A48" t="s">
        <v>33</v>
      </c>
      <c r="B48" s="16" t="s">
        <v>34</v>
      </c>
      <c r="C48" s="16">
        <v>42</v>
      </c>
      <c r="D48" s="16" t="s">
        <v>45</v>
      </c>
      <c r="E48" s="16" t="s">
        <v>218</v>
      </c>
      <c r="F48" s="16"/>
      <c r="G48" s="16">
        <v>2</v>
      </c>
    </row>
    <row r="49" spans="1:7" x14ac:dyDescent="0.8">
      <c r="A49" s="1" t="s">
        <v>35</v>
      </c>
      <c r="B49" s="16" t="s">
        <v>36</v>
      </c>
      <c r="C49" s="16">
        <v>42</v>
      </c>
      <c r="D49" s="16" t="s">
        <v>46</v>
      </c>
      <c r="E49" s="16" t="s">
        <v>219</v>
      </c>
      <c r="F49" s="16"/>
      <c r="G49" s="16">
        <v>2</v>
      </c>
    </row>
    <row r="50" spans="1:7" x14ac:dyDescent="0.8">
      <c r="A50" s="80" t="s">
        <v>14</v>
      </c>
      <c r="B50" s="16" t="s">
        <v>15</v>
      </c>
      <c r="C50" s="16">
        <v>190</v>
      </c>
      <c r="D50" s="16" t="s">
        <v>51</v>
      </c>
      <c r="E50" s="16" t="s">
        <v>220</v>
      </c>
      <c r="F50" s="16"/>
      <c r="G50" s="16">
        <v>5</v>
      </c>
    </row>
    <row r="51" spans="1:7" x14ac:dyDescent="0.8">
      <c r="A51" s="80"/>
      <c r="B51" s="16" t="s">
        <v>16</v>
      </c>
      <c r="C51" s="16">
        <v>198</v>
      </c>
      <c r="D51" s="16" t="s">
        <v>50</v>
      </c>
      <c r="E51" s="16" t="s">
        <v>221</v>
      </c>
      <c r="F51" s="16"/>
      <c r="G51" s="16">
        <v>4</v>
      </c>
    </row>
    <row r="52" spans="1:7" x14ac:dyDescent="0.8">
      <c r="A52" s="80"/>
      <c r="B52" s="16" t="s">
        <v>17</v>
      </c>
      <c r="C52" s="16">
        <v>714</v>
      </c>
      <c r="D52" s="16" t="s">
        <v>69</v>
      </c>
      <c r="E52" s="16" t="s">
        <v>222</v>
      </c>
      <c r="F52" s="16"/>
      <c r="G52" s="16">
        <v>24</v>
      </c>
    </row>
    <row r="53" spans="1:7" x14ac:dyDescent="0.8">
      <c r="A53" s="80"/>
      <c r="B53" s="17" t="s">
        <v>114</v>
      </c>
      <c r="C53" s="17">
        <v>774</v>
      </c>
      <c r="D53" s="17" t="s">
        <v>69</v>
      </c>
      <c r="E53" s="17" t="s">
        <v>223</v>
      </c>
      <c r="F53" s="17"/>
      <c r="G53" s="17">
        <v>25</v>
      </c>
    </row>
    <row r="54" spans="1:7" x14ac:dyDescent="0.8">
      <c r="A54" s="80"/>
      <c r="B54" s="16" t="s">
        <v>18</v>
      </c>
      <c r="C54" s="16">
        <v>60</v>
      </c>
      <c r="D54" s="16" t="s">
        <v>63</v>
      </c>
      <c r="E54" s="16" t="s">
        <v>224</v>
      </c>
      <c r="F54" s="16"/>
      <c r="G54" s="16">
        <v>1</v>
      </c>
    </row>
    <row r="55" spans="1:7" x14ac:dyDescent="0.8">
      <c r="A55" s="80"/>
      <c r="B55" s="16" t="s">
        <v>78</v>
      </c>
      <c r="C55" s="16">
        <v>210</v>
      </c>
      <c r="D55" s="16" t="s">
        <v>80</v>
      </c>
      <c r="E55" s="16" t="s">
        <v>225</v>
      </c>
      <c r="F55" s="16"/>
      <c r="G55" s="16">
        <v>24</v>
      </c>
    </row>
    <row r="56" spans="1:7" x14ac:dyDescent="0.8">
      <c r="A56" s="80"/>
      <c r="B56" s="16" t="s">
        <v>91</v>
      </c>
      <c r="C56" s="16">
        <v>186</v>
      </c>
      <c r="D56" s="16" t="s">
        <v>80</v>
      </c>
      <c r="E56" s="16" t="s">
        <v>226</v>
      </c>
      <c r="F56" s="16"/>
      <c r="G56" s="16">
        <v>12</v>
      </c>
    </row>
    <row r="57" spans="1:7" x14ac:dyDescent="0.8">
      <c r="A57" s="80"/>
      <c r="B57" s="16" t="s">
        <v>79</v>
      </c>
      <c r="C57" s="16">
        <v>202</v>
      </c>
      <c r="D57" s="16" t="s">
        <v>56</v>
      </c>
      <c r="E57" s="16" t="s">
        <v>227</v>
      </c>
      <c r="F57" s="16"/>
      <c r="G57" s="16">
        <v>20</v>
      </c>
    </row>
    <row r="58" spans="1:7" x14ac:dyDescent="0.8">
      <c r="A58" s="80"/>
      <c r="B58" s="16" t="s">
        <v>99</v>
      </c>
      <c r="C58" s="16">
        <v>182</v>
      </c>
      <c r="D58" s="16" t="s">
        <v>100</v>
      </c>
      <c r="E58" s="16" t="s">
        <v>228</v>
      </c>
      <c r="F58" s="16"/>
      <c r="G58" s="16">
        <v>10</v>
      </c>
    </row>
    <row r="59" spans="1:7" x14ac:dyDescent="0.8">
      <c r="A59" s="79" t="s">
        <v>19</v>
      </c>
      <c r="B59" s="16" t="s">
        <v>20</v>
      </c>
      <c r="C59" s="16">
        <v>70</v>
      </c>
      <c r="D59" s="16" t="s">
        <v>54</v>
      </c>
      <c r="E59" s="16" t="s">
        <v>229</v>
      </c>
      <c r="F59" s="16"/>
      <c r="G59" s="16">
        <v>4</v>
      </c>
    </row>
    <row r="60" spans="1:7" x14ac:dyDescent="0.8">
      <c r="A60" s="79"/>
      <c r="B60" s="16" t="s">
        <v>21</v>
      </c>
      <c r="C60" s="16">
        <v>160</v>
      </c>
      <c r="D60" s="16" t="s">
        <v>67</v>
      </c>
      <c r="E60" s="16" t="s">
        <v>230</v>
      </c>
      <c r="F60" s="16"/>
      <c r="G60" s="16">
        <v>4</v>
      </c>
    </row>
    <row r="61" spans="1:7" x14ac:dyDescent="0.8">
      <c r="A61" s="79"/>
      <c r="B61" s="16" t="s">
        <v>22</v>
      </c>
      <c r="C61" s="16">
        <v>88</v>
      </c>
      <c r="D61" s="16" t="s">
        <v>48</v>
      </c>
      <c r="E61" s="16" t="s">
        <v>231</v>
      </c>
      <c r="F61" s="16"/>
      <c r="G61" s="16">
        <v>4</v>
      </c>
    </row>
    <row r="62" spans="1:7" x14ac:dyDescent="0.8">
      <c r="A62" s="79"/>
      <c r="B62" s="16" t="s">
        <v>23</v>
      </c>
      <c r="C62" s="16">
        <v>164</v>
      </c>
      <c r="D62" s="16" t="s">
        <v>81</v>
      </c>
      <c r="E62" s="16" t="s">
        <v>232</v>
      </c>
      <c r="F62" s="16"/>
      <c r="G62" s="16">
        <v>6</v>
      </c>
    </row>
    <row r="63" spans="1:7" x14ac:dyDescent="0.8">
      <c r="A63" s="79"/>
      <c r="B63" s="16" t="s">
        <v>92</v>
      </c>
      <c r="C63" s="16">
        <v>160</v>
      </c>
      <c r="D63" s="16" t="s">
        <v>81</v>
      </c>
      <c r="E63" s="16" t="s">
        <v>233</v>
      </c>
      <c r="F63" s="16"/>
      <c r="G63" s="16">
        <v>4</v>
      </c>
    </row>
    <row r="64" spans="1:7" x14ac:dyDescent="0.8">
      <c r="A64" s="79"/>
      <c r="B64" s="16" t="s">
        <v>24</v>
      </c>
      <c r="C64" s="16">
        <v>8</v>
      </c>
      <c r="D64" s="16" t="s">
        <v>58</v>
      </c>
      <c r="E64" s="16" t="s">
        <v>234</v>
      </c>
      <c r="F64" s="16"/>
      <c r="G64" s="16">
        <v>1</v>
      </c>
    </row>
    <row r="65" spans="1:8" x14ac:dyDescent="0.8">
      <c r="A65" s="79"/>
      <c r="B65" s="16" t="s">
        <v>25</v>
      </c>
      <c r="C65" s="16">
        <v>80</v>
      </c>
      <c r="D65" s="16" t="s">
        <v>59</v>
      </c>
      <c r="E65" s="16" t="s">
        <v>235</v>
      </c>
      <c r="F65" s="16"/>
      <c r="G65" s="16">
        <v>2</v>
      </c>
    </row>
    <row r="66" spans="1:8" x14ac:dyDescent="0.8">
      <c r="A66" s="79"/>
      <c r="B66" s="16" t="s">
        <v>38</v>
      </c>
      <c r="C66" s="16">
        <v>40</v>
      </c>
      <c r="D66" s="16" t="s">
        <v>61</v>
      </c>
      <c r="E66" s="16" t="s">
        <v>236</v>
      </c>
      <c r="F66" s="16"/>
      <c r="G66" s="16">
        <v>1</v>
      </c>
    </row>
    <row r="67" spans="1:8" x14ac:dyDescent="0.8">
      <c r="A67" s="79"/>
      <c r="B67" s="16" t="s">
        <v>26</v>
      </c>
      <c r="C67" s="16">
        <v>380</v>
      </c>
      <c r="D67" s="16" t="s">
        <v>71</v>
      </c>
      <c r="E67" s="16" t="s">
        <v>237</v>
      </c>
      <c r="F67" s="16"/>
      <c r="G67" s="16">
        <v>25</v>
      </c>
    </row>
    <row r="68" spans="1:8" x14ac:dyDescent="0.8">
      <c r="A68" s="53"/>
      <c r="B68" s="16" t="s">
        <v>84</v>
      </c>
      <c r="C68" s="16">
        <v>160</v>
      </c>
      <c r="D68" s="16" t="s">
        <v>89</v>
      </c>
      <c r="E68" s="16" t="s">
        <v>238</v>
      </c>
      <c r="F68" s="16" t="s">
        <v>82</v>
      </c>
      <c r="G68" s="16">
        <v>4</v>
      </c>
    </row>
    <row r="69" spans="1:8" x14ac:dyDescent="0.8">
      <c r="A69" s="19" t="s">
        <v>118</v>
      </c>
      <c r="B69" s="20" t="s">
        <v>142</v>
      </c>
      <c r="C69" s="20">
        <v>100</v>
      </c>
      <c r="D69" s="20" t="s">
        <v>143</v>
      </c>
      <c r="E69" s="20" t="s">
        <v>239</v>
      </c>
      <c r="F69" s="19"/>
      <c r="G69" s="20">
        <v>5</v>
      </c>
    </row>
    <row r="70" spans="1:8" x14ac:dyDescent="0.8">
      <c r="A70" s="16" t="s">
        <v>101</v>
      </c>
      <c r="B70" s="16" t="s">
        <v>102</v>
      </c>
      <c r="C70" s="16">
        <v>246</v>
      </c>
      <c r="D70" s="16" t="s">
        <v>103</v>
      </c>
      <c r="E70" s="16" t="s">
        <v>240</v>
      </c>
      <c r="F70" s="16"/>
      <c r="G70" s="16">
        <v>21</v>
      </c>
    </row>
    <row r="71" spans="1:8" x14ac:dyDescent="0.8">
      <c r="B71" s="16" t="s">
        <v>144</v>
      </c>
      <c r="C71" s="16">
        <v>3600</v>
      </c>
    </row>
    <row r="72" spans="1:8" x14ac:dyDescent="0.8">
      <c r="B72" s="16" t="s">
        <v>145</v>
      </c>
      <c r="C72" s="16">
        <v>3500</v>
      </c>
    </row>
    <row r="73" spans="1:8" x14ac:dyDescent="0.8">
      <c r="B73" s="16" t="s">
        <v>146</v>
      </c>
      <c r="C73" s="16">
        <v>768</v>
      </c>
      <c r="D73" t="s">
        <v>147</v>
      </c>
      <c r="E73" t="s">
        <v>241</v>
      </c>
      <c r="G73">
        <v>11</v>
      </c>
      <c r="H73">
        <f>5*60*60+21*60+47</f>
        <v>19307</v>
      </c>
    </row>
    <row r="74" spans="1:8" x14ac:dyDescent="0.8">
      <c r="B74" s="16" t="s">
        <v>148</v>
      </c>
      <c r="C74" s="16">
        <v>19498</v>
      </c>
      <c r="D74" t="s">
        <v>149</v>
      </c>
      <c r="E74" t="s">
        <v>242</v>
      </c>
      <c r="G74">
        <v>55</v>
      </c>
      <c r="H74">
        <f>5*60*60+21*60+47</f>
        <v>19307</v>
      </c>
    </row>
    <row r="75" spans="1:8" x14ac:dyDescent="0.8">
      <c r="B75" s="16" t="s">
        <v>150</v>
      </c>
      <c r="C75">
        <v>2550</v>
      </c>
      <c r="D75" t="s">
        <v>151</v>
      </c>
      <c r="E75" t="s">
        <v>243</v>
      </c>
      <c r="G75">
        <v>36</v>
      </c>
    </row>
    <row r="76" spans="1:8" x14ac:dyDescent="0.8">
      <c r="B76" s="16" t="s">
        <v>152</v>
      </c>
      <c r="C76">
        <v>19357</v>
      </c>
    </row>
    <row r="77" spans="1:8" x14ac:dyDescent="0.8">
      <c r="B77" s="16" t="s">
        <v>153</v>
      </c>
      <c r="C77">
        <v>1800</v>
      </c>
      <c r="E77" t="s">
        <v>154</v>
      </c>
    </row>
    <row r="78" spans="1:8" x14ac:dyDescent="0.8">
      <c r="B78" s="20" t="s">
        <v>165</v>
      </c>
      <c r="C78" s="19">
        <v>9080</v>
      </c>
      <c r="D78" s="19" t="s">
        <v>166</v>
      </c>
      <c r="E78" s="19" t="s">
        <v>244</v>
      </c>
      <c r="F78" s="19"/>
      <c r="G78" s="19">
        <v>6</v>
      </c>
    </row>
    <row r="79" spans="1:8" x14ac:dyDescent="0.8">
      <c r="A79" t="s">
        <v>167</v>
      </c>
      <c r="B79" s="16" t="s">
        <v>168</v>
      </c>
      <c r="C79">
        <v>310</v>
      </c>
      <c r="D79" t="s">
        <v>169</v>
      </c>
      <c r="E79" t="s">
        <v>245</v>
      </c>
    </row>
    <row r="80" spans="1:8" x14ac:dyDescent="0.8">
      <c r="B80" s="16" t="s">
        <v>170</v>
      </c>
      <c r="C80">
        <v>1134</v>
      </c>
      <c r="D80" t="s">
        <v>169</v>
      </c>
      <c r="E80" t="s">
        <v>246</v>
      </c>
    </row>
    <row r="81" spans="2:7" x14ac:dyDescent="0.8">
      <c r="B81" s="16" t="s">
        <v>171</v>
      </c>
      <c r="C81">
        <v>2206</v>
      </c>
      <c r="D81" t="s">
        <v>169</v>
      </c>
      <c r="E81" t="s">
        <v>247</v>
      </c>
    </row>
    <row r="82" spans="2:7" x14ac:dyDescent="0.8">
      <c r="B82" s="16" t="s">
        <v>172</v>
      </c>
      <c r="C82">
        <v>2730</v>
      </c>
      <c r="D82" t="s">
        <v>169</v>
      </c>
      <c r="E82" t="s">
        <v>248</v>
      </c>
    </row>
    <row r="83" spans="2:7" x14ac:dyDescent="0.8">
      <c r="B83" s="16" t="s">
        <v>173</v>
      </c>
      <c r="C83">
        <v>1848</v>
      </c>
      <c r="D83" t="s">
        <v>169</v>
      </c>
      <c r="E83" t="s">
        <v>249</v>
      </c>
    </row>
    <row r="84" spans="2:7" x14ac:dyDescent="0.8">
      <c r="B84" s="16" t="s">
        <v>174</v>
      </c>
      <c r="C84">
        <v>2332</v>
      </c>
      <c r="D84" t="s">
        <v>169</v>
      </c>
      <c r="E84" t="s">
        <v>250</v>
      </c>
    </row>
    <row r="85" spans="2:7" x14ac:dyDescent="0.8">
      <c r="B85" s="16" t="s">
        <v>175</v>
      </c>
      <c r="C85">
        <v>120</v>
      </c>
      <c r="D85" t="s">
        <v>169</v>
      </c>
      <c r="E85" t="s">
        <v>251</v>
      </c>
    </row>
    <row r="86" spans="2:7" x14ac:dyDescent="0.8">
      <c r="B86" s="16" t="s">
        <v>176</v>
      </c>
      <c r="C86">
        <v>509</v>
      </c>
      <c r="D86" t="s">
        <v>169</v>
      </c>
      <c r="E86" t="s">
        <v>252</v>
      </c>
    </row>
    <row r="87" spans="2:7" x14ac:dyDescent="0.8">
      <c r="B87" s="16" t="s">
        <v>177</v>
      </c>
      <c r="C87">
        <v>4620</v>
      </c>
      <c r="D87" t="s">
        <v>169</v>
      </c>
      <c r="E87" t="s">
        <v>253</v>
      </c>
    </row>
    <row r="88" spans="2:7" x14ac:dyDescent="0.8">
      <c r="B88" s="16" t="s">
        <v>178</v>
      </c>
      <c r="C88">
        <v>4019</v>
      </c>
      <c r="D88" t="s">
        <v>169</v>
      </c>
      <c r="E88" t="s">
        <v>254</v>
      </c>
    </row>
    <row r="89" spans="2:7" x14ac:dyDescent="0.8">
      <c r="B89" s="16" t="s">
        <v>179</v>
      </c>
      <c r="C89">
        <v>1562</v>
      </c>
      <c r="D89" t="s">
        <v>169</v>
      </c>
      <c r="E89" t="s">
        <v>255</v>
      </c>
    </row>
    <row r="90" spans="2:7" x14ac:dyDescent="0.8">
      <c r="B90" s="16" t="s">
        <v>180</v>
      </c>
      <c r="C90">
        <v>6688</v>
      </c>
      <c r="D90" t="s">
        <v>169</v>
      </c>
      <c r="E90" t="s">
        <v>256</v>
      </c>
    </row>
    <row r="91" spans="2:7" x14ac:dyDescent="0.8">
      <c r="B91" s="16" t="s">
        <v>181</v>
      </c>
      <c r="C91">
        <v>1102</v>
      </c>
      <c r="D91" t="s">
        <v>169</v>
      </c>
      <c r="E91" t="s">
        <v>257</v>
      </c>
    </row>
    <row r="92" spans="2:7" x14ac:dyDescent="0.8">
      <c r="B92" s="16" t="s">
        <v>182</v>
      </c>
      <c r="C92">
        <v>160</v>
      </c>
      <c r="D92" t="s">
        <v>169</v>
      </c>
      <c r="E92" t="s">
        <v>258</v>
      </c>
    </row>
    <row r="93" spans="2:7" x14ac:dyDescent="0.8">
      <c r="B93" s="16" t="s">
        <v>183</v>
      </c>
      <c r="C93">
        <v>160</v>
      </c>
      <c r="D93" t="s">
        <v>169</v>
      </c>
      <c r="E93" t="s">
        <v>259</v>
      </c>
    </row>
    <row r="94" spans="2:7" x14ac:dyDescent="0.8">
      <c r="B94" s="16" t="s">
        <v>184</v>
      </c>
      <c r="C94">
        <v>2512</v>
      </c>
      <c r="D94" t="s">
        <v>169</v>
      </c>
      <c r="E94" t="s">
        <v>260</v>
      </c>
    </row>
    <row r="95" spans="2:7" x14ac:dyDescent="0.8">
      <c r="B95" s="16" t="s">
        <v>185</v>
      </c>
      <c r="C95">
        <v>377</v>
      </c>
      <c r="D95" t="s">
        <v>169</v>
      </c>
      <c r="E95" t="s">
        <v>261</v>
      </c>
    </row>
    <row r="96" spans="2:7" x14ac:dyDescent="0.8">
      <c r="B96" s="28" t="s">
        <v>300</v>
      </c>
      <c r="C96">
        <v>1092</v>
      </c>
      <c r="D96" t="s">
        <v>72</v>
      </c>
      <c r="E96" t="s">
        <v>301</v>
      </c>
      <c r="G96">
        <v>15</v>
      </c>
    </row>
  </sheetData>
  <autoFilter ref="B1:B52" xr:uid="{00000000-0009-0000-0000-000001000000}"/>
  <mergeCells count="8">
    <mergeCell ref="A33:A47"/>
    <mergeCell ref="A50:A58"/>
    <mergeCell ref="A59:A67"/>
    <mergeCell ref="A4:A5"/>
    <mergeCell ref="A7:A16"/>
    <mergeCell ref="A17:A18"/>
    <mergeCell ref="A19:A20"/>
    <mergeCell ref="A22:A3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983"/>
  <sheetViews>
    <sheetView workbookViewId="0">
      <pane ySplit="2" topLeftCell="A3" activePane="bottomLeft" state="frozen"/>
      <selection pane="bottomLeft" activeCell="D15" sqref="D15"/>
    </sheetView>
  </sheetViews>
  <sheetFormatPr defaultColWidth="9.109375" defaultRowHeight="18" x14ac:dyDescent="0.8"/>
  <cols>
    <col min="1" max="1" width="9.109375" style="5"/>
    <col min="2" max="2" width="6.109375" style="5" bestFit="1" customWidth="1"/>
    <col min="3" max="3" width="21.88671875" style="5" bestFit="1" customWidth="1"/>
    <col min="4" max="4" width="20.71875" style="5" customWidth="1"/>
    <col min="5" max="5" width="10.88671875" style="5" bestFit="1" customWidth="1"/>
    <col min="6" max="6" width="9.109375" style="5"/>
    <col min="7" max="7" width="8.88671875" style="14" customWidth="1"/>
    <col min="8" max="8" width="26.109375" style="14" bestFit="1" customWidth="1"/>
    <col min="9" max="9" width="9.109375" style="5"/>
    <col min="10" max="10" width="20.71875" style="5" bestFit="1" customWidth="1"/>
    <col min="11" max="16384" width="9.109375" style="5"/>
  </cols>
  <sheetData>
    <row r="1" spans="1:15" x14ac:dyDescent="0.8">
      <c r="C1" s="5" t="s">
        <v>104</v>
      </c>
      <c r="D1" s="8">
        <v>44470.982430555552</v>
      </c>
      <c r="H1" s="5"/>
    </row>
    <row r="2" spans="1:15" ht="18.350000000000001" thickBot="1" x14ac:dyDescent="0.85">
      <c r="A2" s="5" t="s">
        <v>105</v>
      </c>
      <c r="B2" s="4" t="s">
        <v>94</v>
      </c>
      <c r="C2" s="4"/>
      <c r="D2" s="4" t="s">
        <v>95</v>
      </c>
      <c r="E2" s="4" t="s">
        <v>96</v>
      </c>
      <c r="H2" s="5"/>
    </row>
    <row r="3" spans="1:15" x14ac:dyDescent="0.8">
      <c r="A3" s="5">
        <v>-36</v>
      </c>
      <c r="B3" s="6" t="s">
        <v>97</v>
      </c>
      <c r="C3" s="7"/>
      <c r="D3" s="8">
        <f>$D$1+A3/24</f>
        <v>44469.482430555552</v>
      </c>
      <c r="E3" s="9">
        <v>1200</v>
      </c>
      <c r="F3" s="14" t="s">
        <v>293</v>
      </c>
      <c r="G3" s="5"/>
      <c r="N3" s="5" t="str">
        <f>+IF(J3=H3,"","x")</f>
        <v/>
      </c>
      <c r="O3" s="5" t="str">
        <f>+IF(K3=D4,"","x")</f>
        <v>x</v>
      </c>
    </row>
    <row r="4" spans="1:15" ht="18.350000000000001" thickBot="1" x14ac:dyDescent="0.85">
      <c r="B4" s="10" t="s">
        <v>98</v>
      </c>
      <c r="C4" s="11"/>
      <c r="D4" s="12">
        <f>D3+E3/3600/24</f>
        <v>44469.496319444443</v>
      </c>
      <c r="E4" s="13">
        <v>0</v>
      </c>
      <c r="F4" s="14"/>
      <c r="G4" s="5"/>
    </row>
    <row r="5" spans="1:15" x14ac:dyDescent="0.8">
      <c r="A5" s="5">
        <v>-24</v>
      </c>
      <c r="B5" s="6" t="s">
        <v>97</v>
      </c>
      <c r="C5" s="7"/>
      <c r="D5" s="8">
        <f>$D$1+A5/24</f>
        <v>44469.982430555552</v>
      </c>
      <c r="E5" s="9">
        <v>1200</v>
      </c>
      <c r="F5" s="14" t="s">
        <v>106</v>
      </c>
      <c r="G5" s="5"/>
    </row>
    <row r="6" spans="1:15" ht="18.350000000000001" thickBot="1" x14ac:dyDescent="0.85">
      <c r="B6" s="10" t="s">
        <v>98</v>
      </c>
      <c r="C6" s="11"/>
      <c r="D6" s="12">
        <f>D5+E5/3600/24</f>
        <v>44469.996319444443</v>
      </c>
      <c r="E6" s="13">
        <v>0</v>
      </c>
      <c r="F6" s="14"/>
      <c r="G6" s="5"/>
    </row>
    <row r="7" spans="1:15" x14ac:dyDescent="0.8">
      <c r="A7" s="5">
        <v>-12</v>
      </c>
      <c r="B7" s="6" t="s">
        <v>97</v>
      </c>
      <c r="C7" s="7"/>
      <c r="D7" s="8">
        <f>$D$1+A7/24</f>
        <v>44470.482430555552</v>
      </c>
      <c r="E7" s="9">
        <v>1200</v>
      </c>
      <c r="F7" s="14" t="s">
        <v>107</v>
      </c>
      <c r="G7" s="5"/>
    </row>
    <row r="8" spans="1:15" ht="18.350000000000001" thickBot="1" x14ac:dyDescent="0.85">
      <c r="B8" s="10" t="s">
        <v>98</v>
      </c>
      <c r="C8" s="11"/>
      <c r="D8" s="12">
        <f>D7+E7/3600/24</f>
        <v>44470.496319444443</v>
      </c>
      <c r="E8" s="13">
        <v>0</v>
      </c>
      <c r="F8" s="14"/>
      <c r="G8" s="5"/>
    </row>
    <row r="9" spans="1:15" x14ac:dyDescent="0.8">
      <c r="A9" s="5">
        <v>-5.5</v>
      </c>
      <c r="B9" s="6" t="s">
        <v>97</v>
      </c>
      <c r="C9" s="7"/>
      <c r="D9" s="8">
        <f>$D$1+A9/24</f>
        <v>44470.753263888888</v>
      </c>
      <c r="E9" s="9">
        <v>1200</v>
      </c>
      <c r="F9" s="14" t="s">
        <v>108</v>
      </c>
      <c r="G9" s="5"/>
    </row>
    <row r="10" spans="1:15" ht="18.350000000000001" thickBot="1" x14ac:dyDescent="0.85">
      <c r="B10" s="10" t="s">
        <v>98</v>
      </c>
      <c r="C10" s="11"/>
      <c r="D10" s="12">
        <f>D9+E9/3600/24</f>
        <v>44470.767152777778</v>
      </c>
      <c r="E10" s="13">
        <v>0</v>
      </c>
      <c r="F10" s="14"/>
      <c r="G10" s="5"/>
    </row>
    <row r="11" spans="1:15" x14ac:dyDescent="0.8">
      <c r="A11" s="5">
        <v>-1.9166000000000001</v>
      </c>
      <c r="B11" s="6" t="s">
        <v>97</v>
      </c>
      <c r="C11" s="7"/>
      <c r="D11" s="8">
        <f>$D$1+A11/24</f>
        <v>44470.902572222221</v>
      </c>
      <c r="E11" s="9">
        <v>1200</v>
      </c>
      <c r="F11" s="14" t="s">
        <v>109</v>
      </c>
      <c r="G11" s="5"/>
    </row>
    <row r="12" spans="1:15" ht="18.350000000000001" thickBot="1" x14ac:dyDescent="0.85">
      <c r="B12" s="10" t="s">
        <v>98</v>
      </c>
      <c r="C12" s="11"/>
      <c r="D12" s="12">
        <f>D11+E11/3600/24</f>
        <v>44470.916461111112</v>
      </c>
      <c r="E12" s="13">
        <v>0</v>
      </c>
      <c r="F12" s="14"/>
      <c r="G12" s="5"/>
    </row>
    <row r="13" spans="1:15" x14ac:dyDescent="0.8">
      <c r="A13" s="5">
        <v>2</v>
      </c>
      <c r="B13" s="6" t="s">
        <v>97</v>
      </c>
      <c r="C13" s="7"/>
      <c r="D13" s="8">
        <f>$D$1+A13/24</f>
        <v>44471.065763888888</v>
      </c>
      <c r="E13" s="9">
        <v>1200</v>
      </c>
      <c r="F13" s="14" t="s">
        <v>110</v>
      </c>
      <c r="G13" s="5"/>
    </row>
    <row r="14" spans="1:15" ht="18.350000000000001" thickBot="1" x14ac:dyDescent="0.85">
      <c r="B14" s="10" t="s">
        <v>98</v>
      </c>
      <c r="C14" s="11"/>
      <c r="D14" s="12">
        <f>D13+E13/3600/24</f>
        <v>44471.079652777778</v>
      </c>
      <c r="E14" s="13">
        <v>0</v>
      </c>
      <c r="F14" s="14"/>
      <c r="G14" s="5"/>
    </row>
    <row r="15" spans="1:15" x14ac:dyDescent="0.8">
      <c r="A15" s="5">
        <v>12</v>
      </c>
      <c r="B15" s="6" t="s">
        <v>97</v>
      </c>
      <c r="C15" s="7"/>
      <c r="D15" s="8">
        <f>$D$1+A15/24</f>
        <v>44471.482430555552</v>
      </c>
      <c r="E15" s="9">
        <v>1200</v>
      </c>
      <c r="F15" s="14" t="s">
        <v>119</v>
      </c>
      <c r="G15" s="5"/>
    </row>
    <row r="16" spans="1:15" ht="18.350000000000001" thickBot="1" x14ac:dyDescent="0.85">
      <c r="B16" s="10" t="s">
        <v>98</v>
      </c>
      <c r="C16" s="11"/>
      <c r="D16" s="12">
        <f>D15+E15/3600/24</f>
        <v>44471.496319444443</v>
      </c>
      <c r="E16" s="13">
        <v>0</v>
      </c>
      <c r="F16" s="14"/>
      <c r="G16" s="5"/>
    </row>
    <row r="17" spans="1:8" x14ac:dyDescent="0.8">
      <c r="A17" s="5">
        <v>24</v>
      </c>
      <c r="B17" s="6" t="s">
        <v>97</v>
      </c>
      <c r="C17" s="7"/>
      <c r="D17" s="8">
        <f>$D$1+A17/24</f>
        <v>44471.982430555552</v>
      </c>
      <c r="E17" s="9">
        <v>1200</v>
      </c>
      <c r="F17" s="14" t="s">
        <v>120</v>
      </c>
      <c r="G17" s="5"/>
    </row>
    <row r="18" spans="1:8" ht="18.350000000000001" thickBot="1" x14ac:dyDescent="0.85">
      <c r="B18" s="10" t="s">
        <v>98</v>
      </c>
      <c r="C18" s="11"/>
      <c r="D18" s="12">
        <f>D17+E17/3600/24</f>
        <v>44471.996319444443</v>
      </c>
      <c r="E18" s="13">
        <v>0</v>
      </c>
      <c r="F18" s="14"/>
      <c r="G18" s="5"/>
    </row>
    <row r="19" spans="1:8" x14ac:dyDescent="0.8">
      <c r="B19" s="6"/>
      <c r="C19" s="7"/>
      <c r="D19" s="8"/>
      <c r="E19" s="9"/>
      <c r="F19" s="14"/>
      <c r="G19" s="5"/>
    </row>
    <row r="20" spans="1:8" ht="18.350000000000001" thickBot="1" x14ac:dyDescent="0.85">
      <c r="B20" s="10"/>
      <c r="C20" s="11"/>
      <c r="D20" s="12"/>
      <c r="E20" s="13"/>
      <c r="F20" s="14"/>
      <c r="G20" s="5"/>
    </row>
    <row r="21" spans="1:8" x14ac:dyDescent="0.8">
      <c r="G21" s="5"/>
      <c r="H21" s="5"/>
    </row>
    <row r="22" spans="1:8" x14ac:dyDescent="0.8">
      <c r="G22" s="5"/>
      <c r="H22" s="5"/>
    </row>
    <row r="23" spans="1:8" x14ac:dyDescent="0.8">
      <c r="G23" s="5"/>
      <c r="H23" s="5"/>
    </row>
    <row r="24" spans="1:8" x14ac:dyDescent="0.8">
      <c r="G24" s="5"/>
      <c r="H24" s="5"/>
    </row>
    <row r="25" spans="1:8" x14ac:dyDescent="0.8">
      <c r="G25" s="5"/>
      <c r="H25" s="5"/>
    </row>
    <row r="26" spans="1:8" x14ac:dyDescent="0.8">
      <c r="G26" s="5"/>
      <c r="H26" s="5"/>
    </row>
    <row r="27" spans="1:8" x14ac:dyDescent="0.8">
      <c r="G27" s="5"/>
      <c r="H27" s="5"/>
    </row>
    <row r="28" spans="1:8" x14ac:dyDescent="0.8">
      <c r="G28" s="5"/>
      <c r="H28" s="5"/>
    </row>
    <row r="29" spans="1:8" x14ac:dyDescent="0.8">
      <c r="G29" s="5"/>
      <c r="H29" s="5"/>
    </row>
    <row r="30" spans="1:8" x14ac:dyDescent="0.8">
      <c r="G30" s="5"/>
      <c r="H30" s="5"/>
    </row>
    <row r="31" spans="1:8" x14ac:dyDescent="0.8">
      <c r="G31" s="5"/>
      <c r="H31" s="5"/>
    </row>
    <row r="32" spans="1:8" x14ac:dyDescent="0.8">
      <c r="G32" s="5"/>
      <c r="H32" s="5"/>
    </row>
    <row r="33" spans="7:8" x14ac:dyDescent="0.8">
      <c r="G33" s="5"/>
      <c r="H33" s="5"/>
    </row>
    <row r="34" spans="7:8" x14ac:dyDescent="0.8">
      <c r="G34" s="5"/>
      <c r="H34" s="5"/>
    </row>
    <row r="35" spans="7:8" x14ac:dyDescent="0.8">
      <c r="G35" s="5"/>
      <c r="H35" s="5"/>
    </row>
    <row r="36" spans="7:8" x14ac:dyDescent="0.8">
      <c r="G36" s="5"/>
      <c r="H36" s="5"/>
    </row>
    <row r="37" spans="7:8" x14ac:dyDescent="0.8">
      <c r="G37" s="5"/>
      <c r="H37" s="5"/>
    </row>
    <row r="38" spans="7:8" x14ac:dyDescent="0.8">
      <c r="G38" s="5"/>
      <c r="H38" s="5"/>
    </row>
    <row r="39" spans="7:8" x14ac:dyDescent="0.8">
      <c r="G39" s="5"/>
      <c r="H39" s="5"/>
    </row>
    <row r="40" spans="7:8" x14ac:dyDescent="0.8">
      <c r="G40" s="5"/>
      <c r="H40" s="5"/>
    </row>
    <row r="41" spans="7:8" x14ac:dyDescent="0.8">
      <c r="G41" s="5"/>
      <c r="H41" s="5"/>
    </row>
    <row r="42" spans="7:8" x14ac:dyDescent="0.8">
      <c r="G42" s="5"/>
      <c r="H42" s="5"/>
    </row>
    <row r="43" spans="7:8" x14ac:dyDescent="0.8">
      <c r="G43" s="5"/>
      <c r="H43" s="5"/>
    </row>
    <row r="44" spans="7:8" x14ac:dyDescent="0.8">
      <c r="G44" s="5"/>
      <c r="H44" s="5"/>
    </row>
    <row r="45" spans="7:8" x14ac:dyDescent="0.8">
      <c r="G45" s="5"/>
      <c r="H45" s="5"/>
    </row>
    <row r="46" spans="7:8" x14ac:dyDescent="0.8">
      <c r="G46" s="5"/>
      <c r="H46" s="5"/>
    </row>
    <row r="47" spans="7:8" x14ac:dyDescent="0.8">
      <c r="G47" s="5"/>
      <c r="H47" s="5"/>
    </row>
    <row r="48" spans="7:8" x14ac:dyDescent="0.8">
      <c r="G48" s="5"/>
      <c r="H48" s="5"/>
    </row>
    <row r="49" spans="7:8" x14ac:dyDescent="0.8">
      <c r="G49" s="5"/>
      <c r="H49" s="5"/>
    </row>
    <row r="50" spans="7:8" x14ac:dyDescent="0.8">
      <c r="G50" s="5"/>
      <c r="H50" s="5"/>
    </row>
    <row r="51" spans="7:8" x14ac:dyDescent="0.8">
      <c r="G51" s="5"/>
      <c r="H51" s="5"/>
    </row>
    <row r="52" spans="7:8" x14ac:dyDescent="0.8">
      <c r="G52" s="5"/>
      <c r="H52" s="5"/>
    </row>
    <row r="53" spans="7:8" x14ac:dyDescent="0.8">
      <c r="G53" s="5"/>
      <c r="H53" s="5"/>
    </row>
    <row r="54" spans="7:8" x14ac:dyDescent="0.8">
      <c r="G54" s="5"/>
      <c r="H54" s="5"/>
    </row>
    <row r="55" spans="7:8" x14ac:dyDescent="0.8">
      <c r="G55" s="5"/>
      <c r="H55" s="5"/>
    </row>
    <row r="56" spans="7:8" x14ac:dyDescent="0.8">
      <c r="G56" s="5"/>
      <c r="H56" s="5"/>
    </row>
    <row r="57" spans="7:8" x14ac:dyDescent="0.8">
      <c r="G57" s="5"/>
      <c r="H57" s="5"/>
    </row>
    <row r="58" spans="7:8" x14ac:dyDescent="0.8">
      <c r="G58" s="5"/>
      <c r="H58" s="5"/>
    </row>
    <row r="59" spans="7:8" x14ac:dyDescent="0.8">
      <c r="G59" s="5"/>
      <c r="H59" s="5"/>
    </row>
    <row r="60" spans="7:8" x14ac:dyDescent="0.8">
      <c r="G60" s="5"/>
      <c r="H60" s="5"/>
    </row>
    <row r="61" spans="7:8" x14ac:dyDescent="0.8">
      <c r="G61" s="5"/>
      <c r="H61" s="5"/>
    </row>
    <row r="62" spans="7:8" x14ac:dyDescent="0.8">
      <c r="G62" s="5"/>
      <c r="H62" s="5"/>
    </row>
    <row r="63" spans="7:8" x14ac:dyDescent="0.8">
      <c r="G63" s="5"/>
      <c r="H63" s="5"/>
    </row>
    <row r="64" spans="7:8" x14ac:dyDescent="0.8">
      <c r="G64" s="5"/>
      <c r="H64" s="5"/>
    </row>
    <row r="65" spans="7:8" x14ac:dyDescent="0.8">
      <c r="G65" s="5"/>
      <c r="H65" s="5"/>
    </row>
    <row r="66" spans="7:8" x14ac:dyDescent="0.8">
      <c r="G66" s="5"/>
      <c r="H66" s="5"/>
    </row>
    <row r="67" spans="7:8" x14ac:dyDescent="0.8">
      <c r="G67" s="5"/>
      <c r="H67" s="5"/>
    </row>
    <row r="68" spans="7:8" x14ac:dyDescent="0.8">
      <c r="G68" s="5"/>
      <c r="H68" s="5"/>
    </row>
    <row r="69" spans="7:8" x14ac:dyDescent="0.8">
      <c r="G69" s="5"/>
      <c r="H69" s="5"/>
    </row>
    <row r="70" spans="7:8" x14ac:dyDescent="0.8">
      <c r="G70" s="5"/>
      <c r="H70" s="5"/>
    </row>
    <row r="71" spans="7:8" x14ac:dyDescent="0.8">
      <c r="G71" s="5"/>
      <c r="H71" s="5"/>
    </row>
    <row r="72" spans="7:8" x14ac:dyDescent="0.8">
      <c r="G72" s="5"/>
      <c r="H72" s="5"/>
    </row>
    <row r="73" spans="7:8" x14ac:dyDescent="0.8">
      <c r="G73" s="5"/>
      <c r="H73" s="5"/>
    </row>
    <row r="74" spans="7:8" x14ac:dyDescent="0.8">
      <c r="G74" s="5"/>
      <c r="H74" s="5"/>
    </row>
    <row r="75" spans="7:8" x14ac:dyDescent="0.8">
      <c r="G75" s="5"/>
      <c r="H75" s="5"/>
    </row>
    <row r="76" spans="7:8" x14ac:dyDescent="0.8">
      <c r="G76" s="5"/>
      <c r="H76" s="5"/>
    </row>
    <row r="77" spans="7:8" x14ac:dyDescent="0.8">
      <c r="G77" s="5"/>
      <c r="H77" s="5"/>
    </row>
    <row r="78" spans="7:8" x14ac:dyDescent="0.8">
      <c r="G78" s="5"/>
      <c r="H78" s="5"/>
    </row>
    <row r="79" spans="7:8" x14ac:dyDescent="0.8">
      <c r="G79" s="5"/>
      <c r="H79" s="5"/>
    </row>
    <row r="80" spans="7:8" x14ac:dyDescent="0.8">
      <c r="G80" s="5"/>
      <c r="H80" s="5"/>
    </row>
    <row r="81" spans="7:8" x14ac:dyDescent="0.8">
      <c r="G81" s="5"/>
      <c r="H81" s="5"/>
    </row>
    <row r="82" spans="7:8" x14ac:dyDescent="0.8">
      <c r="G82" s="5"/>
      <c r="H82" s="5"/>
    </row>
    <row r="83" spans="7:8" x14ac:dyDescent="0.8">
      <c r="G83" s="5"/>
      <c r="H83" s="5"/>
    </row>
    <row r="84" spans="7:8" x14ac:dyDescent="0.8">
      <c r="G84" s="5"/>
      <c r="H84" s="5"/>
    </row>
    <row r="85" spans="7:8" x14ac:dyDescent="0.8">
      <c r="G85" s="5"/>
      <c r="H85" s="5"/>
    </row>
    <row r="86" spans="7:8" x14ac:dyDescent="0.8">
      <c r="G86" s="5"/>
      <c r="H86" s="5"/>
    </row>
    <row r="87" spans="7:8" x14ac:dyDescent="0.8">
      <c r="G87" s="5"/>
      <c r="H87" s="5"/>
    </row>
    <row r="88" spans="7:8" x14ac:dyDescent="0.8">
      <c r="G88" s="5"/>
      <c r="H88" s="5"/>
    </row>
    <row r="89" spans="7:8" x14ac:dyDescent="0.8">
      <c r="G89" s="5"/>
      <c r="H89" s="5"/>
    </row>
    <row r="90" spans="7:8" x14ac:dyDescent="0.8">
      <c r="G90" s="5"/>
      <c r="H90" s="5"/>
    </row>
    <row r="91" spans="7:8" x14ac:dyDescent="0.8">
      <c r="G91" s="5"/>
      <c r="H91" s="5"/>
    </row>
    <row r="92" spans="7:8" x14ac:dyDescent="0.8">
      <c r="G92" s="5"/>
      <c r="H92" s="5"/>
    </row>
    <row r="93" spans="7:8" x14ac:dyDescent="0.8">
      <c r="G93" s="5"/>
      <c r="H93" s="5"/>
    </row>
    <row r="94" spans="7:8" x14ac:dyDescent="0.8">
      <c r="G94" s="5"/>
      <c r="H94" s="5"/>
    </row>
    <row r="95" spans="7:8" x14ac:dyDescent="0.8">
      <c r="G95" s="5"/>
      <c r="H95" s="5"/>
    </row>
    <row r="96" spans="7:8" x14ac:dyDescent="0.8">
      <c r="G96" s="5"/>
      <c r="H96" s="5"/>
    </row>
    <row r="97" spans="7:8" x14ac:dyDescent="0.8">
      <c r="G97" s="5"/>
      <c r="H97" s="5"/>
    </row>
    <row r="98" spans="7:8" x14ac:dyDescent="0.8">
      <c r="G98" s="5"/>
      <c r="H98" s="5"/>
    </row>
    <row r="99" spans="7:8" x14ac:dyDescent="0.8">
      <c r="G99" s="5"/>
      <c r="H99" s="5"/>
    </row>
    <row r="100" spans="7:8" x14ac:dyDescent="0.8">
      <c r="G100" s="5"/>
      <c r="H100" s="5"/>
    </row>
    <row r="101" spans="7:8" x14ac:dyDescent="0.8">
      <c r="G101" s="5"/>
      <c r="H101" s="5"/>
    </row>
    <row r="102" spans="7:8" x14ac:dyDescent="0.8">
      <c r="G102" s="5"/>
      <c r="H102" s="5"/>
    </row>
    <row r="103" spans="7:8" x14ac:dyDescent="0.8">
      <c r="G103" s="5"/>
      <c r="H103" s="5"/>
    </row>
    <row r="104" spans="7:8" x14ac:dyDescent="0.8">
      <c r="G104" s="5"/>
      <c r="H104" s="5"/>
    </row>
    <row r="105" spans="7:8" x14ac:dyDescent="0.8">
      <c r="G105" s="5"/>
      <c r="H105" s="5"/>
    </row>
    <row r="106" spans="7:8" x14ac:dyDescent="0.8">
      <c r="G106" s="5"/>
      <c r="H106" s="5"/>
    </row>
    <row r="107" spans="7:8" x14ac:dyDescent="0.8">
      <c r="G107" s="5"/>
      <c r="H107" s="5"/>
    </row>
    <row r="108" spans="7:8" x14ac:dyDescent="0.8">
      <c r="G108" s="5"/>
      <c r="H108" s="5"/>
    </row>
    <row r="109" spans="7:8" x14ac:dyDescent="0.8">
      <c r="G109" s="5"/>
      <c r="H109" s="5"/>
    </row>
    <row r="110" spans="7:8" x14ac:dyDescent="0.8">
      <c r="G110" s="5"/>
      <c r="H110" s="5"/>
    </row>
    <row r="111" spans="7:8" x14ac:dyDescent="0.8">
      <c r="G111" s="5"/>
      <c r="H111" s="5"/>
    </row>
    <row r="112" spans="7:8" x14ac:dyDescent="0.8">
      <c r="G112" s="5"/>
      <c r="H112" s="5"/>
    </row>
    <row r="113" spans="7:8" x14ac:dyDescent="0.8">
      <c r="G113" s="5"/>
      <c r="H113" s="5"/>
    </row>
    <row r="114" spans="7:8" x14ac:dyDescent="0.8">
      <c r="G114" s="5"/>
      <c r="H114" s="5"/>
    </row>
    <row r="115" spans="7:8" x14ac:dyDescent="0.8">
      <c r="G115" s="5"/>
      <c r="H115" s="5"/>
    </row>
    <row r="116" spans="7:8" x14ac:dyDescent="0.8">
      <c r="G116" s="5"/>
      <c r="H116" s="5"/>
    </row>
    <row r="117" spans="7:8" x14ac:dyDescent="0.8">
      <c r="G117" s="5"/>
      <c r="H117" s="5"/>
    </row>
    <row r="118" spans="7:8" x14ac:dyDescent="0.8">
      <c r="G118" s="5"/>
      <c r="H118" s="5"/>
    </row>
    <row r="119" spans="7:8" x14ac:dyDescent="0.8">
      <c r="G119" s="5"/>
      <c r="H119" s="5"/>
    </row>
    <row r="120" spans="7:8" x14ac:dyDescent="0.8">
      <c r="G120" s="5"/>
      <c r="H120" s="5"/>
    </row>
    <row r="121" spans="7:8" x14ac:dyDescent="0.8">
      <c r="G121" s="5"/>
      <c r="H121" s="5"/>
    </row>
    <row r="122" spans="7:8" x14ac:dyDescent="0.8">
      <c r="G122" s="5"/>
      <c r="H122" s="5"/>
    </row>
    <row r="123" spans="7:8" x14ac:dyDescent="0.8">
      <c r="G123" s="5"/>
      <c r="H123" s="5"/>
    </row>
    <row r="124" spans="7:8" x14ac:dyDescent="0.8">
      <c r="G124" s="5"/>
      <c r="H124" s="5"/>
    </row>
    <row r="125" spans="7:8" x14ac:dyDescent="0.8">
      <c r="G125" s="5"/>
      <c r="H125" s="5"/>
    </row>
    <row r="126" spans="7:8" x14ac:dyDescent="0.8">
      <c r="G126" s="5"/>
      <c r="H126" s="5"/>
    </row>
    <row r="127" spans="7:8" x14ac:dyDescent="0.8">
      <c r="G127" s="5"/>
      <c r="H127" s="5"/>
    </row>
    <row r="128" spans="7:8" x14ac:dyDescent="0.8">
      <c r="G128" s="5"/>
      <c r="H128" s="5"/>
    </row>
    <row r="129" spans="7:8" x14ac:dyDescent="0.8">
      <c r="G129" s="5"/>
      <c r="H129" s="5"/>
    </row>
    <row r="130" spans="7:8" x14ac:dyDescent="0.8">
      <c r="G130" s="5"/>
      <c r="H130" s="5"/>
    </row>
    <row r="131" spans="7:8" x14ac:dyDescent="0.8">
      <c r="G131" s="5"/>
      <c r="H131" s="5"/>
    </row>
    <row r="132" spans="7:8" x14ac:dyDescent="0.8">
      <c r="G132" s="5"/>
      <c r="H132" s="5"/>
    </row>
    <row r="133" spans="7:8" x14ac:dyDescent="0.8">
      <c r="G133" s="5"/>
      <c r="H133" s="5"/>
    </row>
    <row r="134" spans="7:8" x14ac:dyDescent="0.8">
      <c r="G134" s="5"/>
      <c r="H134" s="5"/>
    </row>
    <row r="135" spans="7:8" x14ac:dyDescent="0.8">
      <c r="G135" s="5"/>
      <c r="H135" s="5"/>
    </row>
    <row r="136" spans="7:8" x14ac:dyDescent="0.8">
      <c r="G136" s="5"/>
      <c r="H136" s="5"/>
    </row>
    <row r="137" spans="7:8" x14ac:dyDescent="0.8">
      <c r="G137" s="5"/>
      <c r="H137" s="5"/>
    </row>
    <row r="138" spans="7:8" x14ac:dyDescent="0.8">
      <c r="G138" s="5"/>
      <c r="H138" s="5"/>
    </row>
    <row r="139" spans="7:8" x14ac:dyDescent="0.8">
      <c r="G139" s="5"/>
      <c r="H139" s="5"/>
    </row>
    <row r="140" spans="7:8" x14ac:dyDescent="0.8">
      <c r="G140" s="5"/>
      <c r="H140" s="5"/>
    </row>
    <row r="141" spans="7:8" x14ac:dyDescent="0.8">
      <c r="G141" s="5"/>
      <c r="H141" s="5"/>
    </row>
    <row r="142" spans="7:8" x14ac:dyDescent="0.8">
      <c r="G142" s="5"/>
      <c r="H142" s="5"/>
    </row>
    <row r="143" spans="7:8" x14ac:dyDescent="0.8">
      <c r="G143" s="5"/>
      <c r="H143" s="5"/>
    </row>
    <row r="144" spans="7:8" x14ac:dyDescent="0.8">
      <c r="G144" s="5"/>
      <c r="H144" s="5"/>
    </row>
    <row r="145" spans="7:8" x14ac:dyDescent="0.8">
      <c r="G145" s="5"/>
      <c r="H145" s="5"/>
    </row>
    <row r="146" spans="7:8" x14ac:dyDescent="0.8">
      <c r="G146" s="5"/>
      <c r="H146" s="5"/>
    </row>
    <row r="147" spans="7:8" x14ac:dyDescent="0.8">
      <c r="G147" s="5"/>
      <c r="H147" s="5"/>
    </row>
    <row r="148" spans="7:8" x14ac:dyDescent="0.8">
      <c r="G148" s="5"/>
      <c r="H148" s="5"/>
    </row>
    <row r="149" spans="7:8" x14ac:dyDescent="0.8">
      <c r="G149" s="5"/>
      <c r="H149" s="5"/>
    </row>
    <row r="150" spans="7:8" x14ac:dyDescent="0.8">
      <c r="G150" s="5"/>
      <c r="H150" s="5"/>
    </row>
    <row r="151" spans="7:8" x14ac:dyDescent="0.8">
      <c r="G151" s="5"/>
      <c r="H151" s="5"/>
    </row>
    <row r="152" spans="7:8" x14ac:dyDescent="0.8">
      <c r="G152" s="5"/>
      <c r="H152" s="5"/>
    </row>
    <row r="153" spans="7:8" x14ac:dyDescent="0.8">
      <c r="G153" s="5"/>
      <c r="H153" s="5"/>
    </row>
    <row r="154" spans="7:8" x14ac:dyDescent="0.8">
      <c r="G154" s="5"/>
      <c r="H154" s="5"/>
    </row>
    <row r="155" spans="7:8" x14ac:dyDescent="0.8">
      <c r="G155" s="5"/>
      <c r="H155" s="5"/>
    </row>
    <row r="156" spans="7:8" x14ac:dyDescent="0.8">
      <c r="G156" s="5"/>
      <c r="H156" s="5"/>
    </row>
    <row r="157" spans="7:8" x14ac:dyDescent="0.8">
      <c r="G157" s="5"/>
      <c r="H157" s="5"/>
    </row>
    <row r="158" spans="7:8" x14ac:dyDescent="0.8">
      <c r="G158" s="5"/>
      <c r="H158" s="5"/>
    </row>
    <row r="159" spans="7:8" x14ac:dyDescent="0.8">
      <c r="G159" s="5"/>
      <c r="H159" s="5"/>
    </row>
    <row r="160" spans="7:8" x14ac:dyDescent="0.8">
      <c r="G160" s="5"/>
      <c r="H160" s="5"/>
    </row>
    <row r="161" spans="7:8" x14ac:dyDescent="0.8">
      <c r="G161" s="5"/>
      <c r="H161" s="5"/>
    </row>
    <row r="162" spans="7:8" x14ac:dyDescent="0.8">
      <c r="G162" s="5"/>
      <c r="H162" s="5"/>
    </row>
    <row r="163" spans="7:8" x14ac:dyDescent="0.8">
      <c r="G163" s="5"/>
      <c r="H163" s="5"/>
    </row>
    <row r="164" spans="7:8" x14ac:dyDescent="0.8">
      <c r="G164" s="5"/>
      <c r="H164" s="5"/>
    </row>
    <row r="165" spans="7:8" x14ac:dyDescent="0.8">
      <c r="G165" s="5"/>
      <c r="H165" s="5"/>
    </row>
    <row r="166" spans="7:8" x14ac:dyDescent="0.8">
      <c r="G166" s="5"/>
      <c r="H166" s="5"/>
    </row>
    <row r="167" spans="7:8" x14ac:dyDescent="0.8">
      <c r="G167" s="5"/>
      <c r="H167" s="5"/>
    </row>
    <row r="168" spans="7:8" x14ac:dyDescent="0.8">
      <c r="G168" s="5"/>
      <c r="H168" s="5"/>
    </row>
    <row r="169" spans="7:8" x14ac:dyDescent="0.8">
      <c r="G169" s="5"/>
      <c r="H169" s="5"/>
    </row>
    <row r="170" spans="7:8" x14ac:dyDescent="0.8">
      <c r="G170" s="5"/>
      <c r="H170" s="5"/>
    </row>
    <row r="171" spans="7:8" x14ac:dyDescent="0.8">
      <c r="G171" s="5"/>
      <c r="H171" s="5"/>
    </row>
    <row r="172" spans="7:8" x14ac:dyDescent="0.8">
      <c r="G172" s="5"/>
      <c r="H172" s="5"/>
    </row>
    <row r="173" spans="7:8" x14ac:dyDescent="0.8">
      <c r="G173" s="5"/>
      <c r="H173" s="5"/>
    </row>
    <row r="174" spans="7:8" x14ac:dyDescent="0.8">
      <c r="G174" s="5"/>
      <c r="H174" s="5"/>
    </row>
    <row r="175" spans="7:8" x14ac:dyDescent="0.8">
      <c r="G175" s="5"/>
      <c r="H175" s="5"/>
    </row>
    <row r="176" spans="7:8" x14ac:dyDescent="0.8">
      <c r="G176" s="5"/>
      <c r="H176" s="5"/>
    </row>
    <row r="177" spans="7:8" x14ac:dyDescent="0.8">
      <c r="G177" s="5"/>
      <c r="H177" s="5"/>
    </row>
    <row r="178" spans="7:8" x14ac:dyDescent="0.8">
      <c r="G178" s="5"/>
      <c r="H178" s="5"/>
    </row>
    <row r="179" spans="7:8" x14ac:dyDescent="0.8">
      <c r="G179" s="5"/>
      <c r="H179" s="5"/>
    </row>
    <row r="180" spans="7:8" x14ac:dyDescent="0.8">
      <c r="G180" s="5"/>
      <c r="H180" s="5"/>
    </row>
    <row r="181" spans="7:8" x14ac:dyDescent="0.8">
      <c r="G181" s="5"/>
      <c r="H181" s="5"/>
    </row>
    <row r="182" spans="7:8" x14ac:dyDescent="0.8">
      <c r="G182" s="5"/>
      <c r="H182" s="5"/>
    </row>
    <row r="183" spans="7:8" x14ac:dyDescent="0.8">
      <c r="G183" s="5"/>
      <c r="H183" s="5"/>
    </row>
    <row r="184" spans="7:8" x14ac:dyDescent="0.8">
      <c r="G184" s="5"/>
      <c r="H184" s="5"/>
    </row>
    <row r="185" spans="7:8" x14ac:dyDescent="0.8">
      <c r="G185" s="5"/>
      <c r="H185" s="5"/>
    </row>
    <row r="186" spans="7:8" x14ac:dyDescent="0.8">
      <c r="G186" s="5"/>
      <c r="H186" s="5"/>
    </row>
    <row r="187" spans="7:8" x14ac:dyDescent="0.8">
      <c r="G187" s="5"/>
      <c r="H187" s="5"/>
    </row>
    <row r="188" spans="7:8" x14ac:dyDescent="0.8">
      <c r="G188" s="5"/>
      <c r="H188" s="5"/>
    </row>
    <row r="189" spans="7:8" x14ac:dyDescent="0.8">
      <c r="G189" s="5"/>
      <c r="H189" s="5"/>
    </row>
    <row r="190" spans="7:8" x14ac:dyDescent="0.8">
      <c r="G190" s="5"/>
      <c r="H190" s="5"/>
    </row>
    <row r="191" spans="7:8" x14ac:dyDescent="0.8">
      <c r="G191" s="5"/>
      <c r="H191" s="5"/>
    </row>
    <row r="192" spans="7:8" x14ac:dyDescent="0.8">
      <c r="G192" s="5"/>
      <c r="H192" s="5"/>
    </row>
    <row r="193" spans="7:8" x14ac:dyDescent="0.8">
      <c r="G193" s="5"/>
      <c r="H193" s="5"/>
    </row>
    <row r="194" spans="7:8" x14ac:dyDescent="0.8">
      <c r="G194" s="5"/>
      <c r="H194" s="5"/>
    </row>
    <row r="195" spans="7:8" x14ac:dyDescent="0.8">
      <c r="G195" s="5"/>
      <c r="H195" s="5"/>
    </row>
    <row r="196" spans="7:8" x14ac:dyDescent="0.8">
      <c r="G196" s="5"/>
      <c r="H196" s="5"/>
    </row>
    <row r="197" spans="7:8" x14ac:dyDescent="0.8">
      <c r="G197" s="5"/>
      <c r="H197" s="5"/>
    </row>
    <row r="198" spans="7:8" x14ac:dyDescent="0.8">
      <c r="G198" s="5"/>
      <c r="H198" s="5"/>
    </row>
    <row r="199" spans="7:8" x14ac:dyDescent="0.8">
      <c r="G199" s="5"/>
      <c r="H199" s="5"/>
    </row>
    <row r="200" spans="7:8" x14ac:dyDescent="0.8">
      <c r="G200" s="5"/>
      <c r="H200" s="5"/>
    </row>
    <row r="201" spans="7:8" x14ac:dyDescent="0.8">
      <c r="G201" s="5"/>
      <c r="H201" s="5"/>
    </row>
    <row r="202" spans="7:8" x14ac:dyDescent="0.8">
      <c r="G202" s="5"/>
      <c r="H202" s="5"/>
    </row>
    <row r="203" spans="7:8" x14ac:dyDescent="0.8">
      <c r="G203" s="5"/>
      <c r="H203" s="5"/>
    </row>
    <row r="204" spans="7:8" x14ac:dyDescent="0.8">
      <c r="G204" s="5"/>
      <c r="H204" s="5"/>
    </row>
    <row r="205" spans="7:8" x14ac:dyDescent="0.8">
      <c r="G205" s="5"/>
      <c r="H205" s="5"/>
    </row>
    <row r="206" spans="7:8" x14ac:dyDescent="0.8">
      <c r="G206" s="5"/>
      <c r="H206" s="5"/>
    </row>
    <row r="207" spans="7:8" x14ac:dyDescent="0.8">
      <c r="G207" s="5"/>
      <c r="H207" s="5"/>
    </row>
    <row r="208" spans="7:8" x14ac:dyDescent="0.8">
      <c r="G208" s="5"/>
      <c r="H208" s="5"/>
    </row>
    <row r="209" spans="7:8" x14ac:dyDescent="0.8">
      <c r="G209" s="5"/>
      <c r="H209" s="5"/>
    </row>
    <row r="210" spans="7:8" x14ac:dyDescent="0.8">
      <c r="G210" s="5"/>
      <c r="H210" s="5"/>
    </row>
    <row r="211" spans="7:8" x14ac:dyDescent="0.8">
      <c r="G211" s="5"/>
      <c r="H211" s="5"/>
    </row>
    <row r="212" spans="7:8" x14ac:dyDescent="0.8">
      <c r="G212" s="5"/>
      <c r="H212" s="5"/>
    </row>
    <row r="213" spans="7:8" x14ac:dyDescent="0.8">
      <c r="G213" s="5"/>
      <c r="H213" s="5"/>
    </row>
    <row r="214" spans="7:8" x14ac:dyDescent="0.8">
      <c r="G214" s="5"/>
      <c r="H214" s="5"/>
    </row>
    <row r="215" spans="7:8" x14ac:dyDescent="0.8">
      <c r="G215" s="5"/>
      <c r="H215" s="5"/>
    </row>
    <row r="216" spans="7:8" x14ac:dyDescent="0.8">
      <c r="G216" s="5"/>
      <c r="H216" s="5"/>
    </row>
    <row r="217" spans="7:8" x14ac:dyDescent="0.8">
      <c r="G217" s="5"/>
      <c r="H217" s="5"/>
    </row>
    <row r="218" spans="7:8" x14ac:dyDescent="0.8">
      <c r="G218" s="5"/>
      <c r="H218" s="5"/>
    </row>
    <row r="219" spans="7:8" x14ac:dyDescent="0.8">
      <c r="G219" s="5"/>
      <c r="H219" s="5"/>
    </row>
    <row r="220" spans="7:8" x14ac:dyDescent="0.8">
      <c r="G220" s="5"/>
      <c r="H220" s="5"/>
    </row>
    <row r="221" spans="7:8" x14ac:dyDescent="0.8">
      <c r="G221" s="5"/>
      <c r="H221" s="5"/>
    </row>
    <row r="222" spans="7:8" x14ac:dyDescent="0.8">
      <c r="G222" s="5"/>
      <c r="H222" s="5"/>
    </row>
    <row r="223" spans="7:8" x14ac:dyDescent="0.8">
      <c r="G223" s="5"/>
      <c r="H223" s="5"/>
    </row>
    <row r="224" spans="7:8" x14ac:dyDescent="0.8">
      <c r="G224" s="5"/>
      <c r="H224" s="5"/>
    </row>
    <row r="225" spans="7:8" x14ac:dyDescent="0.8">
      <c r="G225" s="5"/>
      <c r="H225" s="5"/>
    </row>
    <row r="226" spans="7:8" x14ac:dyDescent="0.8">
      <c r="G226" s="5"/>
      <c r="H226" s="5"/>
    </row>
    <row r="227" spans="7:8" x14ac:dyDescent="0.8">
      <c r="G227" s="5"/>
      <c r="H227" s="5"/>
    </row>
    <row r="228" spans="7:8" x14ac:dyDescent="0.8">
      <c r="G228" s="5"/>
      <c r="H228" s="5"/>
    </row>
    <row r="229" spans="7:8" x14ac:dyDescent="0.8">
      <c r="G229" s="5"/>
      <c r="H229" s="5"/>
    </row>
    <row r="230" spans="7:8" x14ac:dyDescent="0.8">
      <c r="G230" s="5"/>
      <c r="H230" s="5"/>
    </row>
    <row r="231" spans="7:8" x14ac:dyDescent="0.8">
      <c r="G231" s="5"/>
      <c r="H231" s="5"/>
    </row>
    <row r="232" spans="7:8" x14ac:dyDescent="0.8">
      <c r="G232" s="5"/>
      <c r="H232" s="5"/>
    </row>
    <row r="233" spans="7:8" x14ac:dyDescent="0.8">
      <c r="G233" s="5"/>
      <c r="H233" s="5"/>
    </row>
    <row r="234" spans="7:8" x14ac:dyDescent="0.8">
      <c r="G234" s="5"/>
      <c r="H234" s="5"/>
    </row>
    <row r="235" spans="7:8" x14ac:dyDescent="0.8">
      <c r="G235" s="5"/>
      <c r="H235" s="5"/>
    </row>
    <row r="236" spans="7:8" x14ac:dyDescent="0.8">
      <c r="G236" s="5"/>
      <c r="H236" s="5"/>
    </row>
    <row r="237" spans="7:8" x14ac:dyDescent="0.8">
      <c r="G237" s="5"/>
      <c r="H237" s="5"/>
    </row>
    <row r="238" spans="7:8" x14ac:dyDescent="0.8">
      <c r="G238" s="5"/>
      <c r="H238" s="5"/>
    </row>
    <row r="239" spans="7:8" x14ac:dyDescent="0.8">
      <c r="G239" s="5"/>
      <c r="H239" s="5"/>
    </row>
    <row r="240" spans="7:8" x14ac:dyDescent="0.8">
      <c r="G240" s="5"/>
      <c r="H240" s="5"/>
    </row>
    <row r="241" spans="7:8" x14ac:dyDescent="0.8">
      <c r="G241" s="5"/>
      <c r="H241" s="5"/>
    </row>
    <row r="242" spans="7:8" x14ac:dyDescent="0.8">
      <c r="G242" s="5"/>
      <c r="H242" s="5"/>
    </row>
    <row r="243" spans="7:8" x14ac:dyDescent="0.8">
      <c r="G243" s="5"/>
      <c r="H243" s="5"/>
    </row>
    <row r="244" spans="7:8" x14ac:dyDescent="0.8">
      <c r="G244" s="5"/>
      <c r="H244" s="5"/>
    </row>
    <row r="245" spans="7:8" x14ac:dyDescent="0.8">
      <c r="G245" s="5"/>
      <c r="H245" s="5"/>
    </row>
    <row r="246" spans="7:8" x14ac:dyDescent="0.8">
      <c r="G246" s="5"/>
      <c r="H246" s="5"/>
    </row>
    <row r="247" spans="7:8" x14ac:dyDescent="0.8">
      <c r="G247" s="5"/>
      <c r="H247" s="5"/>
    </row>
    <row r="248" spans="7:8" x14ac:dyDescent="0.8">
      <c r="G248" s="5"/>
      <c r="H248" s="5"/>
    </row>
    <row r="249" spans="7:8" x14ac:dyDescent="0.8">
      <c r="G249" s="5"/>
      <c r="H249" s="5"/>
    </row>
    <row r="250" spans="7:8" x14ac:dyDescent="0.8">
      <c r="G250" s="5"/>
      <c r="H250" s="5"/>
    </row>
    <row r="251" spans="7:8" x14ac:dyDescent="0.8">
      <c r="G251" s="5"/>
      <c r="H251" s="5"/>
    </row>
    <row r="252" spans="7:8" x14ac:dyDescent="0.8">
      <c r="G252" s="5"/>
      <c r="H252" s="5"/>
    </row>
    <row r="253" spans="7:8" x14ac:dyDescent="0.8">
      <c r="G253" s="5"/>
      <c r="H253" s="5"/>
    </row>
    <row r="254" spans="7:8" x14ac:dyDescent="0.8">
      <c r="G254" s="5"/>
      <c r="H254" s="5"/>
    </row>
    <row r="255" spans="7:8" x14ac:dyDescent="0.8">
      <c r="G255" s="5"/>
      <c r="H255" s="5"/>
    </row>
    <row r="256" spans="7:8" x14ac:dyDescent="0.8">
      <c r="G256" s="5"/>
      <c r="H256" s="5"/>
    </row>
    <row r="257" spans="7:8" x14ac:dyDescent="0.8">
      <c r="G257" s="5"/>
      <c r="H257" s="5"/>
    </row>
    <row r="258" spans="7:8" x14ac:dyDescent="0.8">
      <c r="G258" s="5"/>
      <c r="H258" s="5"/>
    </row>
    <row r="259" spans="7:8" x14ac:dyDescent="0.8">
      <c r="G259" s="5"/>
      <c r="H259" s="5"/>
    </row>
    <row r="260" spans="7:8" x14ac:dyDescent="0.8">
      <c r="G260" s="5"/>
      <c r="H260" s="5"/>
    </row>
    <row r="261" spans="7:8" x14ac:dyDescent="0.8">
      <c r="G261" s="5"/>
      <c r="H261" s="5"/>
    </row>
    <row r="262" spans="7:8" x14ac:dyDescent="0.8">
      <c r="G262" s="5"/>
      <c r="H262" s="5"/>
    </row>
    <row r="263" spans="7:8" x14ac:dyDescent="0.8">
      <c r="G263" s="5"/>
      <c r="H263" s="5"/>
    </row>
    <row r="264" spans="7:8" x14ac:dyDescent="0.8">
      <c r="G264" s="5"/>
      <c r="H264" s="5"/>
    </row>
    <row r="265" spans="7:8" x14ac:dyDescent="0.8">
      <c r="G265" s="5"/>
      <c r="H265" s="5"/>
    </row>
    <row r="266" spans="7:8" x14ac:dyDescent="0.8">
      <c r="G266" s="5"/>
      <c r="H266" s="5"/>
    </row>
    <row r="267" spans="7:8" x14ac:dyDescent="0.8">
      <c r="G267" s="5"/>
      <c r="H267" s="5"/>
    </row>
    <row r="268" spans="7:8" x14ac:dyDescent="0.8">
      <c r="G268" s="5"/>
      <c r="H268" s="5"/>
    </row>
    <row r="269" spans="7:8" x14ac:dyDescent="0.8">
      <c r="G269" s="5"/>
      <c r="H269" s="5"/>
    </row>
    <row r="270" spans="7:8" x14ac:dyDescent="0.8">
      <c r="G270" s="5"/>
      <c r="H270" s="5"/>
    </row>
    <row r="271" spans="7:8" x14ac:dyDescent="0.8">
      <c r="G271" s="5"/>
      <c r="H271" s="5"/>
    </row>
    <row r="272" spans="7:8" x14ac:dyDescent="0.8">
      <c r="G272" s="5"/>
      <c r="H272" s="5"/>
    </row>
    <row r="273" spans="7:8" x14ac:dyDescent="0.8">
      <c r="G273" s="5"/>
      <c r="H273" s="5"/>
    </row>
    <row r="274" spans="7:8" x14ac:dyDescent="0.8">
      <c r="G274" s="5"/>
      <c r="H274" s="5"/>
    </row>
    <row r="275" spans="7:8" x14ac:dyDescent="0.8">
      <c r="G275" s="5"/>
      <c r="H275" s="5"/>
    </row>
    <row r="276" spans="7:8" x14ac:dyDescent="0.8">
      <c r="G276" s="5"/>
      <c r="H276" s="5"/>
    </row>
    <row r="277" spans="7:8" x14ac:dyDescent="0.8">
      <c r="G277" s="5"/>
      <c r="H277" s="5"/>
    </row>
    <row r="278" spans="7:8" x14ac:dyDescent="0.8">
      <c r="G278" s="5"/>
      <c r="H278" s="5"/>
    </row>
    <row r="279" spans="7:8" x14ac:dyDescent="0.8">
      <c r="G279" s="5"/>
      <c r="H279" s="5"/>
    </row>
    <row r="280" spans="7:8" x14ac:dyDescent="0.8">
      <c r="G280" s="5"/>
      <c r="H280" s="5"/>
    </row>
    <row r="281" spans="7:8" x14ac:dyDescent="0.8">
      <c r="G281" s="5"/>
      <c r="H281" s="5"/>
    </row>
    <row r="282" spans="7:8" x14ac:dyDescent="0.8">
      <c r="G282" s="5"/>
      <c r="H282" s="5"/>
    </row>
    <row r="283" spans="7:8" x14ac:dyDescent="0.8">
      <c r="G283" s="5"/>
      <c r="H283" s="5"/>
    </row>
    <row r="284" spans="7:8" x14ac:dyDescent="0.8">
      <c r="G284" s="5"/>
      <c r="H284" s="5"/>
    </row>
    <row r="285" spans="7:8" x14ac:dyDescent="0.8">
      <c r="G285" s="5"/>
      <c r="H285" s="5"/>
    </row>
    <row r="286" spans="7:8" x14ac:dyDescent="0.8">
      <c r="G286" s="5"/>
      <c r="H286" s="5"/>
    </row>
    <row r="287" spans="7:8" x14ac:dyDescent="0.8">
      <c r="G287" s="5"/>
      <c r="H287" s="5"/>
    </row>
    <row r="288" spans="7:8" x14ac:dyDescent="0.8">
      <c r="G288" s="5"/>
      <c r="H288" s="5"/>
    </row>
    <row r="289" spans="7:8" x14ac:dyDescent="0.8">
      <c r="G289" s="5"/>
      <c r="H289" s="5"/>
    </row>
    <row r="290" spans="7:8" x14ac:dyDescent="0.8">
      <c r="G290" s="5"/>
      <c r="H290" s="5"/>
    </row>
    <row r="291" spans="7:8" x14ac:dyDescent="0.8">
      <c r="G291" s="5"/>
      <c r="H291" s="5"/>
    </row>
    <row r="292" spans="7:8" x14ac:dyDescent="0.8">
      <c r="G292" s="5"/>
      <c r="H292" s="5"/>
    </row>
    <row r="293" spans="7:8" x14ac:dyDescent="0.8">
      <c r="G293" s="5"/>
      <c r="H293" s="5"/>
    </row>
    <row r="294" spans="7:8" x14ac:dyDescent="0.8">
      <c r="G294" s="5"/>
      <c r="H294" s="5"/>
    </row>
    <row r="295" spans="7:8" x14ac:dyDescent="0.8">
      <c r="G295" s="5"/>
      <c r="H295" s="5"/>
    </row>
    <row r="296" spans="7:8" x14ac:dyDescent="0.8">
      <c r="G296" s="5"/>
      <c r="H296" s="5"/>
    </row>
    <row r="297" spans="7:8" x14ac:dyDescent="0.8">
      <c r="G297" s="5"/>
      <c r="H297" s="5"/>
    </row>
    <row r="298" spans="7:8" x14ac:dyDescent="0.8">
      <c r="G298" s="5"/>
      <c r="H298" s="5"/>
    </row>
    <row r="299" spans="7:8" x14ac:dyDescent="0.8">
      <c r="G299" s="5"/>
      <c r="H299" s="5"/>
    </row>
    <row r="300" spans="7:8" x14ac:dyDescent="0.8">
      <c r="G300" s="5"/>
      <c r="H300" s="5"/>
    </row>
    <row r="301" spans="7:8" x14ac:dyDescent="0.8">
      <c r="G301" s="5"/>
      <c r="H301" s="5"/>
    </row>
    <row r="302" spans="7:8" x14ac:dyDescent="0.8">
      <c r="G302" s="5"/>
      <c r="H302" s="5"/>
    </row>
    <row r="303" spans="7:8" x14ac:dyDescent="0.8">
      <c r="G303" s="5"/>
      <c r="H303" s="5"/>
    </row>
    <row r="304" spans="7:8" x14ac:dyDescent="0.8">
      <c r="G304" s="5"/>
      <c r="H304" s="5"/>
    </row>
    <row r="305" spans="7:8" x14ac:dyDescent="0.8">
      <c r="G305" s="5"/>
      <c r="H305" s="5"/>
    </row>
    <row r="306" spans="7:8" x14ac:dyDescent="0.8">
      <c r="G306" s="5"/>
      <c r="H306" s="5"/>
    </row>
    <row r="307" spans="7:8" x14ac:dyDescent="0.8">
      <c r="G307" s="5"/>
      <c r="H307" s="5"/>
    </row>
    <row r="308" spans="7:8" x14ac:dyDescent="0.8">
      <c r="G308" s="5"/>
      <c r="H308" s="5"/>
    </row>
    <row r="309" spans="7:8" x14ac:dyDescent="0.8">
      <c r="G309" s="5"/>
      <c r="H309" s="5"/>
    </row>
    <row r="310" spans="7:8" x14ac:dyDescent="0.8">
      <c r="G310" s="5"/>
      <c r="H310" s="5"/>
    </row>
    <row r="311" spans="7:8" x14ac:dyDescent="0.8">
      <c r="G311" s="5"/>
      <c r="H311" s="5"/>
    </row>
    <row r="312" spans="7:8" x14ac:dyDescent="0.8">
      <c r="G312" s="5"/>
      <c r="H312" s="5"/>
    </row>
    <row r="313" spans="7:8" x14ac:dyDescent="0.8">
      <c r="G313" s="5"/>
      <c r="H313" s="5"/>
    </row>
    <row r="314" spans="7:8" x14ac:dyDescent="0.8">
      <c r="G314" s="5"/>
      <c r="H314" s="5"/>
    </row>
    <row r="315" spans="7:8" x14ac:dyDescent="0.8">
      <c r="G315" s="5"/>
      <c r="H315" s="5"/>
    </row>
    <row r="316" spans="7:8" x14ac:dyDescent="0.8">
      <c r="G316" s="5"/>
      <c r="H316" s="5"/>
    </row>
    <row r="317" spans="7:8" x14ac:dyDescent="0.8">
      <c r="G317" s="5"/>
      <c r="H317" s="5"/>
    </row>
    <row r="318" spans="7:8" x14ac:dyDescent="0.8">
      <c r="G318" s="5"/>
      <c r="H318" s="5"/>
    </row>
    <row r="319" spans="7:8" x14ac:dyDescent="0.8">
      <c r="G319" s="5"/>
      <c r="H319" s="5"/>
    </row>
    <row r="320" spans="7:8" x14ac:dyDescent="0.8">
      <c r="G320" s="5"/>
      <c r="H320" s="5"/>
    </row>
    <row r="321" spans="7:8" x14ac:dyDescent="0.8">
      <c r="G321" s="5"/>
      <c r="H321" s="5"/>
    </row>
    <row r="322" spans="7:8" x14ac:dyDescent="0.8">
      <c r="G322" s="5"/>
      <c r="H322" s="5"/>
    </row>
    <row r="323" spans="7:8" x14ac:dyDescent="0.8">
      <c r="G323" s="5"/>
      <c r="H323" s="5"/>
    </row>
    <row r="324" spans="7:8" x14ac:dyDescent="0.8">
      <c r="G324" s="5"/>
      <c r="H324" s="5"/>
    </row>
    <row r="325" spans="7:8" x14ac:dyDescent="0.8">
      <c r="G325" s="5"/>
      <c r="H325" s="5"/>
    </row>
    <row r="326" spans="7:8" x14ac:dyDescent="0.8">
      <c r="G326" s="5"/>
      <c r="H326" s="5"/>
    </row>
    <row r="327" spans="7:8" x14ac:dyDescent="0.8">
      <c r="G327" s="5"/>
      <c r="H327" s="5"/>
    </row>
    <row r="328" spans="7:8" x14ac:dyDescent="0.8">
      <c r="G328" s="5"/>
      <c r="H328" s="5"/>
    </row>
    <row r="329" spans="7:8" x14ac:dyDescent="0.8">
      <c r="G329" s="5"/>
      <c r="H329" s="5"/>
    </row>
    <row r="330" spans="7:8" x14ac:dyDescent="0.8">
      <c r="G330" s="5"/>
      <c r="H330" s="5"/>
    </row>
    <row r="331" spans="7:8" x14ac:dyDescent="0.8">
      <c r="G331" s="5"/>
      <c r="H331" s="5"/>
    </row>
    <row r="332" spans="7:8" x14ac:dyDescent="0.8">
      <c r="G332" s="5"/>
      <c r="H332" s="5"/>
    </row>
    <row r="333" spans="7:8" x14ac:dyDescent="0.8">
      <c r="G333" s="5"/>
      <c r="H333" s="5"/>
    </row>
    <row r="334" spans="7:8" x14ac:dyDescent="0.8">
      <c r="G334" s="5"/>
      <c r="H334" s="5"/>
    </row>
    <row r="335" spans="7:8" x14ac:dyDescent="0.8">
      <c r="G335" s="5"/>
      <c r="H335" s="5"/>
    </row>
    <row r="336" spans="7:8" x14ac:dyDescent="0.8">
      <c r="G336" s="5"/>
      <c r="H336" s="5"/>
    </row>
    <row r="337" spans="7:8" x14ac:dyDescent="0.8">
      <c r="G337" s="5"/>
      <c r="H337" s="5"/>
    </row>
    <row r="338" spans="7:8" x14ac:dyDescent="0.8">
      <c r="G338" s="5"/>
      <c r="H338" s="5"/>
    </row>
    <row r="339" spans="7:8" x14ac:dyDescent="0.8">
      <c r="G339" s="5"/>
      <c r="H339" s="5"/>
    </row>
    <row r="340" spans="7:8" x14ac:dyDescent="0.8">
      <c r="G340" s="5"/>
      <c r="H340" s="5"/>
    </row>
    <row r="341" spans="7:8" x14ac:dyDescent="0.8">
      <c r="G341" s="5"/>
      <c r="H341" s="5"/>
    </row>
    <row r="342" spans="7:8" x14ac:dyDescent="0.8">
      <c r="G342" s="5"/>
      <c r="H342" s="5"/>
    </row>
    <row r="343" spans="7:8" x14ac:dyDescent="0.8">
      <c r="G343" s="5"/>
      <c r="H343" s="5"/>
    </row>
    <row r="344" spans="7:8" x14ac:dyDescent="0.8">
      <c r="G344" s="5"/>
      <c r="H344" s="5"/>
    </row>
    <row r="345" spans="7:8" x14ac:dyDescent="0.8">
      <c r="G345" s="5"/>
      <c r="H345" s="5"/>
    </row>
    <row r="346" spans="7:8" x14ac:dyDescent="0.8">
      <c r="G346" s="5"/>
      <c r="H346" s="5"/>
    </row>
    <row r="347" spans="7:8" x14ac:dyDescent="0.8">
      <c r="G347" s="5"/>
      <c r="H347" s="5"/>
    </row>
    <row r="348" spans="7:8" x14ac:dyDescent="0.8">
      <c r="G348" s="5"/>
      <c r="H348" s="5"/>
    </row>
    <row r="349" spans="7:8" x14ac:dyDescent="0.8">
      <c r="G349" s="5"/>
      <c r="H349" s="5"/>
    </row>
    <row r="350" spans="7:8" x14ac:dyDescent="0.8">
      <c r="G350" s="5"/>
      <c r="H350" s="5"/>
    </row>
    <row r="351" spans="7:8" x14ac:dyDescent="0.8">
      <c r="G351" s="5"/>
      <c r="H351" s="5"/>
    </row>
    <row r="352" spans="7:8" x14ac:dyDescent="0.8">
      <c r="G352" s="5"/>
      <c r="H352" s="5"/>
    </row>
    <row r="353" spans="7:8" x14ac:dyDescent="0.8">
      <c r="G353" s="5"/>
      <c r="H353" s="5"/>
    </row>
    <row r="354" spans="7:8" x14ac:dyDescent="0.8">
      <c r="G354" s="5"/>
      <c r="H354" s="5"/>
    </row>
    <row r="355" spans="7:8" x14ac:dyDescent="0.8">
      <c r="G355" s="5"/>
      <c r="H355" s="5"/>
    </row>
    <row r="356" spans="7:8" x14ac:dyDescent="0.8">
      <c r="G356" s="5"/>
      <c r="H356" s="5"/>
    </row>
    <row r="357" spans="7:8" x14ac:dyDescent="0.8">
      <c r="G357" s="5"/>
      <c r="H357" s="5"/>
    </row>
    <row r="358" spans="7:8" x14ac:dyDescent="0.8">
      <c r="G358" s="5"/>
      <c r="H358" s="5"/>
    </row>
    <row r="359" spans="7:8" x14ac:dyDescent="0.8">
      <c r="G359" s="5"/>
      <c r="H359" s="5"/>
    </row>
    <row r="360" spans="7:8" x14ac:dyDescent="0.8">
      <c r="G360" s="5"/>
      <c r="H360" s="5"/>
    </row>
    <row r="361" spans="7:8" x14ac:dyDescent="0.8">
      <c r="G361" s="5"/>
      <c r="H361" s="5"/>
    </row>
    <row r="362" spans="7:8" x14ac:dyDescent="0.8">
      <c r="G362" s="5"/>
      <c r="H362" s="5"/>
    </row>
    <row r="363" spans="7:8" x14ac:dyDescent="0.8">
      <c r="G363" s="5"/>
      <c r="H363" s="5"/>
    </row>
    <row r="364" spans="7:8" x14ac:dyDescent="0.8">
      <c r="G364" s="5"/>
      <c r="H364" s="5"/>
    </row>
    <row r="365" spans="7:8" x14ac:dyDescent="0.8">
      <c r="G365" s="5"/>
      <c r="H365" s="5"/>
    </row>
    <row r="366" spans="7:8" x14ac:dyDescent="0.8">
      <c r="G366" s="5"/>
      <c r="H366" s="5"/>
    </row>
    <row r="367" spans="7:8" x14ac:dyDescent="0.8">
      <c r="G367" s="5"/>
      <c r="H367" s="5"/>
    </row>
    <row r="368" spans="7:8" x14ac:dyDescent="0.8">
      <c r="G368" s="5"/>
      <c r="H368" s="5"/>
    </row>
    <row r="369" spans="7:8" x14ac:dyDescent="0.8">
      <c r="G369" s="5"/>
      <c r="H369" s="5"/>
    </row>
    <row r="370" spans="7:8" x14ac:dyDescent="0.8">
      <c r="G370" s="5"/>
      <c r="H370" s="5"/>
    </row>
    <row r="371" spans="7:8" x14ac:dyDescent="0.8">
      <c r="G371" s="5"/>
      <c r="H371" s="5"/>
    </row>
    <row r="372" spans="7:8" x14ac:dyDescent="0.8">
      <c r="G372" s="5"/>
      <c r="H372" s="5"/>
    </row>
    <row r="373" spans="7:8" x14ac:dyDescent="0.8">
      <c r="G373" s="5"/>
      <c r="H373" s="5"/>
    </row>
    <row r="374" spans="7:8" x14ac:dyDescent="0.8">
      <c r="G374" s="5"/>
      <c r="H374" s="5"/>
    </row>
    <row r="375" spans="7:8" x14ac:dyDescent="0.8">
      <c r="G375" s="5"/>
      <c r="H375" s="5"/>
    </row>
    <row r="376" spans="7:8" x14ac:dyDescent="0.8">
      <c r="G376" s="5"/>
      <c r="H376" s="5"/>
    </row>
    <row r="377" spans="7:8" x14ac:dyDescent="0.8">
      <c r="G377" s="5"/>
      <c r="H377" s="5"/>
    </row>
    <row r="378" spans="7:8" x14ac:dyDescent="0.8">
      <c r="G378" s="5"/>
      <c r="H378" s="5"/>
    </row>
    <row r="379" spans="7:8" x14ac:dyDescent="0.8">
      <c r="G379" s="5"/>
      <c r="H379" s="5"/>
    </row>
    <row r="380" spans="7:8" x14ac:dyDescent="0.8">
      <c r="G380" s="5"/>
      <c r="H380" s="5"/>
    </row>
    <row r="381" spans="7:8" x14ac:dyDescent="0.8">
      <c r="G381" s="5"/>
      <c r="H381" s="5"/>
    </row>
    <row r="382" spans="7:8" x14ac:dyDescent="0.8">
      <c r="G382" s="5"/>
      <c r="H382" s="5"/>
    </row>
    <row r="383" spans="7:8" x14ac:dyDescent="0.8">
      <c r="G383" s="5"/>
      <c r="H383" s="5"/>
    </row>
    <row r="384" spans="7:8" x14ac:dyDescent="0.8">
      <c r="G384" s="5"/>
      <c r="H384" s="5"/>
    </row>
    <row r="385" spans="7:8" x14ac:dyDescent="0.8">
      <c r="G385" s="5"/>
      <c r="H385" s="5"/>
    </row>
    <row r="386" spans="7:8" x14ac:dyDescent="0.8">
      <c r="G386" s="5"/>
      <c r="H386" s="5"/>
    </row>
    <row r="387" spans="7:8" x14ac:dyDescent="0.8">
      <c r="G387" s="5"/>
      <c r="H387" s="5"/>
    </row>
    <row r="388" spans="7:8" x14ac:dyDescent="0.8">
      <c r="G388" s="5"/>
      <c r="H388" s="5"/>
    </row>
    <row r="389" spans="7:8" x14ac:dyDescent="0.8">
      <c r="G389" s="5"/>
      <c r="H389" s="5"/>
    </row>
    <row r="390" spans="7:8" x14ac:dyDescent="0.8">
      <c r="G390" s="5"/>
      <c r="H390" s="5"/>
    </row>
    <row r="391" spans="7:8" x14ac:dyDescent="0.8">
      <c r="G391" s="5"/>
      <c r="H391" s="5"/>
    </row>
    <row r="392" spans="7:8" x14ac:dyDescent="0.8">
      <c r="G392" s="5"/>
      <c r="H392" s="5"/>
    </row>
    <row r="393" spans="7:8" x14ac:dyDescent="0.8">
      <c r="G393" s="5"/>
      <c r="H393" s="5"/>
    </row>
    <row r="394" spans="7:8" x14ac:dyDescent="0.8">
      <c r="G394" s="5"/>
      <c r="H394" s="5"/>
    </row>
    <row r="395" spans="7:8" x14ac:dyDescent="0.8">
      <c r="G395" s="5"/>
      <c r="H395" s="5"/>
    </row>
    <row r="396" spans="7:8" x14ac:dyDescent="0.8">
      <c r="G396" s="5"/>
      <c r="H396" s="5"/>
    </row>
    <row r="397" spans="7:8" x14ac:dyDescent="0.8">
      <c r="G397" s="5"/>
      <c r="H397" s="5"/>
    </row>
    <row r="398" spans="7:8" x14ac:dyDescent="0.8">
      <c r="G398" s="5"/>
      <c r="H398" s="5"/>
    </row>
    <row r="399" spans="7:8" x14ac:dyDescent="0.8">
      <c r="G399" s="5"/>
      <c r="H399" s="5"/>
    </row>
    <row r="400" spans="7:8" x14ac:dyDescent="0.8">
      <c r="G400" s="5"/>
      <c r="H400" s="5"/>
    </row>
    <row r="401" spans="7:8" x14ac:dyDescent="0.8">
      <c r="G401" s="5"/>
      <c r="H401" s="5"/>
    </row>
    <row r="402" spans="7:8" x14ac:dyDescent="0.8">
      <c r="G402" s="5"/>
      <c r="H402" s="5"/>
    </row>
    <row r="403" spans="7:8" x14ac:dyDescent="0.8">
      <c r="G403" s="5"/>
      <c r="H403" s="5"/>
    </row>
    <row r="404" spans="7:8" x14ac:dyDescent="0.8">
      <c r="G404" s="5"/>
      <c r="H404" s="5"/>
    </row>
    <row r="405" spans="7:8" x14ac:dyDescent="0.8">
      <c r="G405" s="5"/>
      <c r="H405" s="5"/>
    </row>
    <row r="406" spans="7:8" x14ac:dyDescent="0.8">
      <c r="G406" s="5"/>
      <c r="H406" s="5"/>
    </row>
    <row r="407" spans="7:8" x14ac:dyDescent="0.8">
      <c r="G407" s="5"/>
      <c r="H407" s="5"/>
    </row>
    <row r="408" spans="7:8" x14ac:dyDescent="0.8">
      <c r="G408" s="5"/>
      <c r="H408" s="5"/>
    </row>
    <row r="409" spans="7:8" x14ac:dyDescent="0.8">
      <c r="G409" s="5"/>
      <c r="H409" s="5"/>
    </row>
    <row r="410" spans="7:8" x14ac:dyDescent="0.8">
      <c r="G410" s="5"/>
      <c r="H410" s="5"/>
    </row>
    <row r="411" spans="7:8" x14ac:dyDescent="0.8">
      <c r="G411" s="5"/>
      <c r="H411" s="5"/>
    </row>
    <row r="412" spans="7:8" x14ac:dyDescent="0.8">
      <c r="G412" s="5"/>
      <c r="H412" s="5"/>
    </row>
    <row r="413" spans="7:8" x14ac:dyDescent="0.8">
      <c r="G413" s="5"/>
      <c r="H413" s="5"/>
    </row>
    <row r="414" spans="7:8" x14ac:dyDescent="0.8">
      <c r="G414" s="5"/>
      <c r="H414" s="5"/>
    </row>
    <row r="415" spans="7:8" x14ac:dyDescent="0.8">
      <c r="G415" s="5"/>
      <c r="H415" s="5"/>
    </row>
    <row r="416" spans="7:8" x14ac:dyDescent="0.8">
      <c r="G416" s="5"/>
      <c r="H416" s="5"/>
    </row>
    <row r="417" spans="7:8" x14ac:dyDescent="0.8">
      <c r="G417" s="5"/>
      <c r="H417" s="5"/>
    </row>
    <row r="418" spans="7:8" x14ac:dyDescent="0.8">
      <c r="G418" s="5"/>
      <c r="H418" s="5"/>
    </row>
    <row r="419" spans="7:8" x14ac:dyDescent="0.8">
      <c r="G419" s="5"/>
      <c r="H419" s="5"/>
    </row>
    <row r="420" spans="7:8" x14ac:dyDescent="0.8">
      <c r="G420" s="5"/>
      <c r="H420" s="5"/>
    </row>
    <row r="421" spans="7:8" x14ac:dyDescent="0.8">
      <c r="G421" s="5"/>
      <c r="H421" s="5"/>
    </row>
    <row r="422" spans="7:8" x14ac:dyDescent="0.8">
      <c r="G422" s="5"/>
      <c r="H422" s="5"/>
    </row>
    <row r="423" spans="7:8" x14ac:dyDescent="0.8">
      <c r="G423" s="5"/>
      <c r="H423" s="5"/>
    </row>
    <row r="424" spans="7:8" x14ac:dyDescent="0.8">
      <c r="G424" s="5"/>
      <c r="H424" s="5"/>
    </row>
    <row r="425" spans="7:8" x14ac:dyDescent="0.8">
      <c r="G425" s="5"/>
      <c r="H425" s="5"/>
    </row>
    <row r="426" spans="7:8" x14ac:dyDescent="0.8">
      <c r="G426" s="5"/>
      <c r="H426" s="5"/>
    </row>
    <row r="427" spans="7:8" x14ac:dyDescent="0.8">
      <c r="G427" s="5"/>
      <c r="H427" s="5"/>
    </row>
    <row r="428" spans="7:8" x14ac:dyDescent="0.8">
      <c r="G428" s="5"/>
      <c r="H428" s="5"/>
    </row>
    <row r="429" spans="7:8" x14ac:dyDescent="0.8">
      <c r="G429" s="5"/>
      <c r="H429" s="5"/>
    </row>
    <row r="430" spans="7:8" x14ac:dyDescent="0.8">
      <c r="G430" s="5"/>
      <c r="H430" s="5"/>
    </row>
    <row r="431" spans="7:8" x14ac:dyDescent="0.8">
      <c r="G431" s="5"/>
      <c r="H431" s="5"/>
    </row>
    <row r="432" spans="7:8" x14ac:dyDescent="0.8">
      <c r="G432" s="5"/>
      <c r="H432" s="5"/>
    </row>
    <row r="433" spans="7:8" x14ac:dyDescent="0.8">
      <c r="G433" s="5"/>
      <c r="H433" s="5"/>
    </row>
    <row r="434" spans="7:8" x14ac:dyDescent="0.8">
      <c r="G434" s="5"/>
      <c r="H434" s="5"/>
    </row>
    <row r="435" spans="7:8" x14ac:dyDescent="0.8">
      <c r="G435" s="5"/>
      <c r="H435" s="5"/>
    </row>
    <row r="436" spans="7:8" x14ac:dyDescent="0.8">
      <c r="G436" s="5"/>
      <c r="H436" s="5"/>
    </row>
    <row r="437" spans="7:8" x14ac:dyDescent="0.8">
      <c r="G437" s="5"/>
      <c r="H437" s="5"/>
    </row>
    <row r="438" spans="7:8" x14ac:dyDescent="0.8">
      <c r="G438" s="5"/>
      <c r="H438" s="5"/>
    </row>
    <row r="439" spans="7:8" x14ac:dyDescent="0.8">
      <c r="G439" s="5"/>
      <c r="H439" s="5"/>
    </row>
    <row r="440" spans="7:8" x14ac:dyDescent="0.8">
      <c r="G440" s="5"/>
      <c r="H440" s="5"/>
    </row>
    <row r="441" spans="7:8" x14ac:dyDescent="0.8">
      <c r="G441" s="5"/>
      <c r="H441" s="5"/>
    </row>
    <row r="442" spans="7:8" x14ac:dyDescent="0.8">
      <c r="G442" s="5"/>
      <c r="H442" s="5"/>
    </row>
    <row r="443" spans="7:8" x14ac:dyDescent="0.8">
      <c r="G443" s="5"/>
      <c r="H443" s="5"/>
    </row>
    <row r="444" spans="7:8" x14ac:dyDescent="0.8">
      <c r="G444" s="5"/>
      <c r="H444" s="5"/>
    </row>
    <row r="445" spans="7:8" x14ac:dyDescent="0.8">
      <c r="G445" s="5"/>
      <c r="H445" s="5"/>
    </row>
    <row r="446" spans="7:8" x14ac:dyDescent="0.8">
      <c r="G446" s="5"/>
      <c r="H446" s="5"/>
    </row>
    <row r="447" spans="7:8" x14ac:dyDescent="0.8">
      <c r="G447" s="5"/>
      <c r="H447" s="5"/>
    </row>
    <row r="448" spans="7:8" x14ac:dyDescent="0.8">
      <c r="G448" s="5"/>
      <c r="H448" s="5"/>
    </row>
    <row r="449" spans="7:8" x14ac:dyDescent="0.8">
      <c r="G449" s="5"/>
      <c r="H449" s="5"/>
    </row>
    <row r="450" spans="7:8" x14ac:dyDescent="0.8">
      <c r="G450" s="5"/>
      <c r="H450" s="5"/>
    </row>
    <row r="451" spans="7:8" x14ac:dyDescent="0.8">
      <c r="G451" s="5"/>
      <c r="H451" s="5"/>
    </row>
    <row r="452" spans="7:8" x14ac:dyDescent="0.8">
      <c r="G452" s="5"/>
      <c r="H452" s="5"/>
    </row>
    <row r="453" spans="7:8" x14ac:dyDescent="0.8">
      <c r="G453" s="5"/>
      <c r="H453" s="5"/>
    </row>
    <row r="454" spans="7:8" x14ac:dyDescent="0.8">
      <c r="G454" s="5"/>
      <c r="H454" s="5"/>
    </row>
    <row r="455" spans="7:8" x14ac:dyDescent="0.8">
      <c r="G455" s="5"/>
      <c r="H455" s="5"/>
    </row>
    <row r="456" spans="7:8" x14ac:dyDescent="0.8">
      <c r="G456" s="5"/>
      <c r="H456" s="5"/>
    </row>
    <row r="457" spans="7:8" x14ac:dyDescent="0.8">
      <c r="G457" s="5"/>
      <c r="H457" s="5"/>
    </row>
    <row r="458" spans="7:8" x14ac:dyDescent="0.8">
      <c r="G458" s="5"/>
      <c r="H458" s="5"/>
    </row>
    <row r="459" spans="7:8" x14ac:dyDescent="0.8">
      <c r="G459" s="5"/>
      <c r="H459" s="5"/>
    </row>
    <row r="460" spans="7:8" x14ac:dyDescent="0.8">
      <c r="G460" s="5"/>
      <c r="H460" s="5"/>
    </row>
    <row r="461" spans="7:8" x14ac:dyDescent="0.8">
      <c r="G461" s="5"/>
      <c r="H461" s="5"/>
    </row>
    <row r="462" spans="7:8" x14ac:dyDescent="0.8">
      <c r="G462" s="5"/>
      <c r="H462" s="5"/>
    </row>
    <row r="463" spans="7:8" x14ac:dyDescent="0.8">
      <c r="G463" s="5"/>
      <c r="H463" s="5"/>
    </row>
    <row r="464" spans="7:8" x14ac:dyDescent="0.8">
      <c r="G464" s="5"/>
      <c r="H464" s="5"/>
    </row>
    <row r="465" spans="7:8" x14ac:dyDescent="0.8">
      <c r="G465" s="5"/>
      <c r="H465" s="5"/>
    </row>
    <row r="466" spans="7:8" x14ac:dyDescent="0.8">
      <c r="G466" s="5"/>
      <c r="H466" s="5"/>
    </row>
    <row r="467" spans="7:8" x14ac:dyDescent="0.8">
      <c r="G467" s="5"/>
      <c r="H467" s="5"/>
    </row>
    <row r="468" spans="7:8" x14ac:dyDescent="0.8">
      <c r="G468" s="5"/>
      <c r="H468" s="5"/>
    </row>
    <row r="469" spans="7:8" x14ac:dyDescent="0.8">
      <c r="G469" s="5"/>
      <c r="H469" s="5"/>
    </row>
    <row r="470" spans="7:8" x14ac:dyDescent="0.8">
      <c r="G470" s="5"/>
      <c r="H470" s="5"/>
    </row>
    <row r="471" spans="7:8" x14ac:dyDescent="0.8">
      <c r="G471" s="5"/>
      <c r="H471" s="5"/>
    </row>
    <row r="472" spans="7:8" x14ac:dyDescent="0.8">
      <c r="G472" s="5"/>
      <c r="H472" s="5"/>
    </row>
    <row r="473" spans="7:8" x14ac:dyDescent="0.8">
      <c r="G473" s="5"/>
      <c r="H473" s="5"/>
    </row>
    <row r="474" spans="7:8" x14ac:dyDescent="0.8">
      <c r="G474" s="5"/>
      <c r="H474" s="5"/>
    </row>
    <row r="475" spans="7:8" x14ac:dyDescent="0.8">
      <c r="G475" s="5"/>
      <c r="H475" s="5"/>
    </row>
    <row r="476" spans="7:8" x14ac:dyDescent="0.8">
      <c r="G476" s="5"/>
      <c r="H476" s="5"/>
    </row>
    <row r="477" spans="7:8" x14ac:dyDescent="0.8">
      <c r="G477" s="5"/>
      <c r="H477" s="5"/>
    </row>
    <row r="478" spans="7:8" x14ac:dyDescent="0.8">
      <c r="G478" s="5"/>
      <c r="H478" s="5"/>
    </row>
    <row r="479" spans="7:8" x14ac:dyDescent="0.8">
      <c r="G479" s="5"/>
      <c r="H479" s="5"/>
    </row>
    <row r="480" spans="7:8" x14ac:dyDescent="0.8">
      <c r="G480" s="5"/>
      <c r="H480" s="5"/>
    </row>
    <row r="481" spans="7:8" x14ac:dyDescent="0.8">
      <c r="G481" s="5"/>
      <c r="H481" s="5"/>
    </row>
    <row r="482" spans="7:8" x14ac:dyDescent="0.8">
      <c r="G482" s="5"/>
      <c r="H482" s="5"/>
    </row>
    <row r="483" spans="7:8" x14ac:dyDescent="0.8">
      <c r="G483" s="5"/>
      <c r="H483" s="5"/>
    </row>
    <row r="484" spans="7:8" x14ac:dyDescent="0.8">
      <c r="G484" s="5"/>
      <c r="H484" s="5"/>
    </row>
    <row r="485" spans="7:8" x14ac:dyDescent="0.8">
      <c r="G485" s="5"/>
      <c r="H485" s="5"/>
    </row>
    <row r="486" spans="7:8" x14ac:dyDescent="0.8">
      <c r="G486" s="5"/>
      <c r="H486" s="5"/>
    </row>
    <row r="487" spans="7:8" x14ac:dyDescent="0.8">
      <c r="G487" s="5"/>
      <c r="H487" s="5"/>
    </row>
    <row r="488" spans="7:8" x14ac:dyDescent="0.8">
      <c r="G488" s="5"/>
      <c r="H488" s="5"/>
    </row>
    <row r="489" spans="7:8" x14ac:dyDescent="0.8">
      <c r="G489" s="5"/>
      <c r="H489" s="5"/>
    </row>
    <row r="490" spans="7:8" x14ac:dyDescent="0.8">
      <c r="G490" s="5"/>
      <c r="H490" s="5"/>
    </row>
    <row r="491" spans="7:8" x14ac:dyDescent="0.8">
      <c r="G491" s="5"/>
      <c r="H491" s="5"/>
    </row>
    <row r="492" spans="7:8" x14ac:dyDescent="0.8">
      <c r="G492" s="5"/>
      <c r="H492" s="5"/>
    </row>
    <row r="493" spans="7:8" x14ac:dyDescent="0.8">
      <c r="G493" s="5"/>
      <c r="H493" s="5"/>
    </row>
    <row r="494" spans="7:8" x14ac:dyDescent="0.8">
      <c r="G494" s="5"/>
      <c r="H494" s="5"/>
    </row>
    <row r="495" spans="7:8" x14ac:dyDescent="0.8">
      <c r="G495" s="5"/>
      <c r="H495" s="5"/>
    </row>
    <row r="496" spans="7:8" x14ac:dyDescent="0.8">
      <c r="G496" s="5"/>
      <c r="H496" s="5"/>
    </row>
    <row r="497" spans="7:8" x14ac:dyDescent="0.8">
      <c r="G497" s="5"/>
      <c r="H497" s="5"/>
    </row>
    <row r="498" spans="7:8" x14ac:dyDescent="0.8">
      <c r="G498" s="5"/>
      <c r="H498" s="5"/>
    </row>
    <row r="499" spans="7:8" x14ac:dyDescent="0.8">
      <c r="G499" s="5"/>
      <c r="H499" s="5"/>
    </row>
    <row r="500" spans="7:8" x14ac:dyDescent="0.8">
      <c r="G500" s="5"/>
      <c r="H500" s="5"/>
    </row>
    <row r="501" spans="7:8" x14ac:dyDescent="0.8">
      <c r="G501" s="5"/>
      <c r="H501" s="5"/>
    </row>
    <row r="502" spans="7:8" x14ac:dyDescent="0.8">
      <c r="G502" s="5"/>
      <c r="H502" s="5"/>
    </row>
    <row r="503" spans="7:8" x14ac:dyDescent="0.8">
      <c r="G503" s="5"/>
      <c r="H503" s="5"/>
    </row>
    <row r="504" spans="7:8" x14ac:dyDescent="0.8">
      <c r="G504" s="5"/>
      <c r="H504" s="5"/>
    </row>
    <row r="505" spans="7:8" x14ac:dyDescent="0.8">
      <c r="G505" s="5"/>
      <c r="H505" s="5"/>
    </row>
    <row r="506" spans="7:8" x14ac:dyDescent="0.8">
      <c r="G506" s="5"/>
      <c r="H506" s="5"/>
    </row>
    <row r="507" spans="7:8" x14ac:dyDescent="0.8">
      <c r="G507" s="5"/>
      <c r="H507" s="5"/>
    </row>
    <row r="508" spans="7:8" x14ac:dyDescent="0.8">
      <c r="G508" s="5"/>
      <c r="H508" s="5"/>
    </row>
    <row r="509" spans="7:8" x14ac:dyDescent="0.8">
      <c r="G509" s="5"/>
      <c r="H509" s="5"/>
    </row>
    <row r="510" spans="7:8" x14ac:dyDescent="0.8">
      <c r="G510" s="5"/>
      <c r="H510" s="5"/>
    </row>
    <row r="511" spans="7:8" x14ac:dyDescent="0.8">
      <c r="G511" s="5"/>
      <c r="H511" s="5"/>
    </row>
    <row r="512" spans="7:8" x14ac:dyDescent="0.8">
      <c r="G512" s="5"/>
      <c r="H512" s="5"/>
    </row>
    <row r="513" spans="7:8" x14ac:dyDescent="0.8">
      <c r="G513" s="5"/>
      <c r="H513" s="5"/>
    </row>
    <row r="514" spans="7:8" x14ac:dyDescent="0.8">
      <c r="G514" s="5"/>
      <c r="H514" s="5"/>
    </row>
    <row r="515" spans="7:8" x14ac:dyDescent="0.8">
      <c r="G515" s="5"/>
      <c r="H515" s="5"/>
    </row>
    <row r="516" spans="7:8" x14ac:dyDescent="0.8">
      <c r="G516" s="5"/>
      <c r="H516" s="5"/>
    </row>
    <row r="517" spans="7:8" x14ac:dyDescent="0.8">
      <c r="G517" s="5"/>
      <c r="H517" s="5"/>
    </row>
    <row r="518" spans="7:8" x14ac:dyDescent="0.8">
      <c r="G518" s="5"/>
      <c r="H518" s="5"/>
    </row>
    <row r="519" spans="7:8" x14ac:dyDescent="0.8">
      <c r="G519" s="5"/>
      <c r="H519" s="5"/>
    </row>
    <row r="520" spans="7:8" x14ac:dyDescent="0.8">
      <c r="G520" s="5"/>
      <c r="H520" s="5"/>
    </row>
    <row r="521" spans="7:8" x14ac:dyDescent="0.8">
      <c r="G521" s="5"/>
      <c r="H521" s="5"/>
    </row>
    <row r="522" spans="7:8" x14ac:dyDescent="0.8">
      <c r="G522" s="5"/>
      <c r="H522" s="5"/>
    </row>
    <row r="523" spans="7:8" x14ac:dyDescent="0.8">
      <c r="G523" s="5"/>
      <c r="H523" s="5"/>
    </row>
    <row r="524" spans="7:8" x14ac:dyDescent="0.8">
      <c r="G524" s="5"/>
      <c r="H524" s="5"/>
    </row>
    <row r="525" spans="7:8" x14ac:dyDescent="0.8">
      <c r="G525" s="5"/>
      <c r="H525" s="5"/>
    </row>
    <row r="526" spans="7:8" x14ac:dyDescent="0.8">
      <c r="G526" s="5"/>
      <c r="H526" s="5"/>
    </row>
    <row r="527" spans="7:8" x14ac:dyDescent="0.8">
      <c r="G527" s="5"/>
      <c r="H527" s="5"/>
    </row>
    <row r="528" spans="7:8" x14ac:dyDescent="0.8">
      <c r="G528" s="5"/>
      <c r="H528" s="5"/>
    </row>
    <row r="529" spans="7:8" x14ac:dyDescent="0.8">
      <c r="G529" s="5"/>
      <c r="H529" s="5"/>
    </row>
    <row r="530" spans="7:8" x14ac:dyDescent="0.8">
      <c r="G530" s="5"/>
      <c r="H530" s="5"/>
    </row>
    <row r="531" spans="7:8" x14ac:dyDescent="0.8">
      <c r="G531" s="5"/>
      <c r="H531" s="5"/>
    </row>
    <row r="532" spans="7:8" x14ac:dyDescent="0.8">
      <c r="G532" s="5"/>
      <c r="H532" s="5"/>
    </row>
    <row r="533" spans="7:8" x14ac:dyDescent="0.8">
      <c r="G533" s="5"/>
      <c r="H533" s="5"/>
    </row>
    <row r="534" spans="7:8" x14ac:dyDescent="0.8">
      <c r="G534" s="5"/>
      <c r="H534" s="5"/>
    </row>
    <row r="535" spans="7:8" x14ac:dyDescent="0.8">
      <c r="G535" s="5"/>
      <c r="H535" s="5"/>
    </row>
    <row r="536" spans="7:8" x14ac:dyDescent="0.8">
      <c r="G536" s="5"/>
      <c r="H536" s="5"/>
    </row>
    <row r="537" spans="7:8" x14ac:dyDescent="0.8">
      <c r="G537" s="5"/>
      <c r="H537" s="5"/>
    </row>
    <row r="538" spans="7:8" x14ac:dyDescent="0.8">
      <c r="G538" s="5"/>
      <c r="H538" s="5"/>
    </row>
    <row r="539" spans="7:8" x14ac:dyDescent="0.8">
      <c r="G539" s="5"/>
      <c r="H539" s="5"/>
    </row>
    <row r="540" spans="7:8" x14ac:dyDescent="0.8">
      <c r="G540" s="5"/>
      <c r="H540" s="5"/>
    </row>
    <row r="541" spans="7:8" x14ac:dyDescent="0.8">
      <c r="G541" s="5"/>
      <c r="H541" s="5"/>
    </row>
    <row r="542" spans="7:8" x14ac:dyDescent="0.8">
      <c r="G542" s="5"/>
      <c r="H542" s="5"/>
    </row>
    <row r="543" spans="7:8" x14ac:dyDescent="0.8">
      <c r="G543" s="5"/>
      <c r="H543" s="5"/>
    </row>
    <row r="544" spans="7:8" x14ac:dyDescent="0.8">
      <c r="G544" s="5"/>
      <c r="H544" s="5"/>
    </row>
    <row r="545" spans="7:8" x14ac:dyDescent="0.8">
      <c r="G545" s="5"/>
      <c r="H545" s="5"/>
    </row>
    <row r="546" spans="7:8" x14ac:dyDescent="0.8">
      <c r="G546" s="5"/>
      <c r="H546" s="5"/>
    </row>
    <row r="547" spans="7:8" x14ac:dyDescent="0.8">
      <c r="G547" s="5"/>
      <c r="H547" s="5"/>
    </row>
    <row r="548" spans="7:8" x14ac:dyDescent="0.8">
      <c r="G548" s="5"/>
      <c r="H548" s="5"/>
    </row>
    <row r="549" spans="7:8" x14ac:dyDescent="0.8">
      <c r="G549" s="5"/>
      <c r="H549" s="5"/>
    </row>
    <row r="550" spans="7:8" x14ac:dyDescent="0.8">
      <c r="G550" s="5"/>
      <c r="H550" s="5"/>
    </row>
    <row r="551" spans="7:8" x14ac:dyDescent="0.8">
      <c r="G551" s="5"/>
      <c r="H551" s="5"/>
    </row>
    <row r="552" spans="7:8" x14ac:dyDescent="0.8">
      <c r="G552" s="5"/>
      <c r="H552" s="5"/>
    </row>
    <row r="553" spans="7:8" x14ac:dyDescent="0.8">
      <c r="G553" s="5"/>
      <c r="H553" s="5"/>
    </row>
    <row r="554" spans="7:8" x14ac:dyDescent="0.8">
      <c r="G554" s="5"/>
      <c r="H554" s="5"/>
    </row>
    <row r="555" spans="7:8" x14ac:dyDescent="0.8">
      <c r="G555" s="5"/>
      <c r="H555" s="5"/>
    </row>
    <row r="556" spans="7:8" x14ac:dyDescent="0.8">
      <c r="G556" s="5"/>
      <c r="H556" s="5"/>
    </row>
    <row r="557" spans="7:8" x14ac:dyDescent="0.8">
      <c r="G557" s="5"/>
      <c r="H557" s="5"/>
    </row>
    <row r="558" spans="7:8" x14ac:dyDescent="0.8">
      <c r="G558" s="5"/>
      <c r="H558" s="5"/>
    </row>
    <row r="559" spans="7:8" x14ac:dyDescent="0.8">
      <c r="G559" s="5"/>
      <c r="H559" s="5"/>
    </row>
    <row r="560" spans="7:8" x14ac:dyDescent="0.8">
      <c r="G560" s="5"/>
      <c r="H560" s="5"/>
    </row>
    <row r="561" spans="7:8" x14ac:dyDescent="0.8">
      <c r="G561" s="5"/>
      <c r="H561" s="5"/>
    </row>
    <row r="562" spans="7:8" x14ac:dyDescent="0.8">
      <c r="G562" s="5"/>
      <c r="H562" s="5"/>
    </row>
    <row r="563" spans="7:8" x14ac:dyDescent="0.8">
      <c r="G563" s="5"/>
      <c r="H563" s="5"/>
    </row>
    <row r="564" spans="7:8" x14ac:dyDescent="0.8">
      <c r="G564" s="5"/>
      <c r="H564" s="5"/>
    </row>
    <row r="565" spans="7:8" x14ac:dyDescent="0.8">
      <c r="G565" s="5"/>
      <c r="H565" s="5"/>
    </row>
    <row r="566" spans="7:8" x14ac:dyDescent="0.8">
      <c r="G566" s="5"/>
      <c r="H566" s="5"/>
    </row>
    <row r="567" spans="7:8" x14ac:dyDescent="0.8">
      <c r="G567" s="5"/>
      <c r="H567" s="5"/>
    </row>
    <row r="568" spans="7:8" x14ac:dyDescent="0.8">
      <c r="G568" s="5"/>
      <c r="H568" s="5"/>
    </row>
    <row r="569" spans="7:8" x14ac:dyDescent="0.8">
      <c r="G569" s="5"/>
      <c r="H569" s="5"/>
    </row>
    <row r="570" spans="7:8" x14ac:dyDescent="0.8">
      <c r="G570" s="5"/>
      <c r="H570" s="5"/>
    </row>
    <row r="571" spans="7:8" x14ac:dyDescent="0.8">
      <c r="G571" s="5"/>
      <c r="H571" s="5"/>
    </row>
    <row r="572" spans="7:8" x14ac:dyDescent="0.8">
      <c r="G572" s="5"/>
      <c r="H572" s="5"/>
    </row>
    <row r="573" spans="7:8" x14ac:dyDescent="0.8">
      <c r="G573" s="5"/>
      <c r="H573" s="5"/>
    </row>
    <row r="574" spans="7:8" x14ac:dyDescent="0.8">
      <c r="G574" s="5"/>
      <c r="H574" s="5"/>
    </row>
    <row r="575" spans="7:8" x14ac:dyDescent="0.8">
      <c r="G575" s="5"/>
      <c r="H575" s="5"/>
    </row>
    <row r="576" spans="7:8" x14ac:dyDescent="0.8">
      <c r="G576" s="5"/>
      <c r="H576" s="5"/>
    </row>
    <row r="577" spans="7:8" x14ac:dyDescent="0.8">
      <c r="G577" s="5"/>
      <c r="H577" s="5"/>
    </row>
    <row r="578" spans="7:8" x14ac:dyDescent="0.8">
      <c r="G578" s="5"/>
      <c r="H578" s="5"/>
    </row>
    <row r="579" spans="7:8" x14ac:dyDescent="0.8">
      <c r="G579" s="5"/>
      <c r="H579" s="5"/>
    </row>
    <row r="580" spans="7:8" x14ac:dyDescent="0.8">
      <c r="G580" s="5"/>
      <c r="H580" s="5"/>
    </row>
    <row r="581" spans="7:8" x14ac:dyDescent="0.8">
      <c r="G581" s="5"/>
      <c r="H581" s="5"/>
    </row>
    <row r="582" spans="7:8" x14ac:dyDescent="0.8">
      <c r="G582" s="5"/>
      <c r="H582" s="5"/>
    </row>
    <row r="583" spans="7:8" x14ac:dyDescent="0.8">
      <c r="G583" s="5"/>
      <c r="H583" s="5"/>
    </row>
    <row r="584" spans="7:8" x14ac:dyDescent="0.8">
      <c r="G584" s="5"/>
      <c r="H584" s="5"/>
    </row>
    <row r="585" spans="7:8" x14ac:dyDescent="0.8">
      <c r="G585" s="5"/>
      <c r="H585" s="5"/>
    </row>
    <row r="586" spans="7:8" x14ac:dyDescent="0.8">
      <c r="G586" s="5"/>
      <c r="H586" s="5"/>
    </row>
    <row r="587" spans="7:8" x14ac:dyDescent="0.8">
      <c r="G587" s="5"/>
      <c r="H587" s="5"/>
    </row>
    <row r="588" spans="7:8" x14ac:dyDescent="0.8">
      <c r="G588" s="5"/>
      <c r="H588" s="5"/>
    </row>
    <row r="589" spans="7:8" x14ac:dyDescent="0.8">
      <c r="G589" s="5"/>
      <c r="H589" s="5"/>
    </row>
    <row r="590" spans="7:8" x14ac:dyDescent="0.8">
      <c r="G590" s="5"/>
      <c r="H590" s="5"/>
    </row>
    <row r="591" spans="7:8" x14ac:dyDescent="0.8">
      <c r="G591" s="5"/>
      <c r="H591" s="5"/>
    </row>
    <row r="592" spans="7:8" x14ac:dyDescent="0.8">
      <c r="G592" s="5"/>
      <c r="H592" s="5"/>
    </row>
    <row r="593" spans="7:8" x14ac:dyDescent="0.8">
      <c r="G593" s="5"/>
      <c r="H593" s="5"/>
    </row>
    <row r="594" spans="7:8" x14ac:dyDescent="0.8">
      <c r="G594" s="5"/>
      <c r="H594" s="5"/>
    </row>
    <row r="595" spans="7:8" x14ac:dyDescent="0.8">
      <c r="G595" s="5"/>
      <c r="H595" s="5"/>
    </row>
    <row r="596" spans="7:8" x14ac:dyDescent="0.8">
      <c r="G596" s="5"/>
      <c r="H596" s="5"/>
    </row>
    <row r="597" spans="7:8" x14ac:dyDescent="0.8">
      <c r="G597" s="5"/>
      <c r="H597" s="5"/>
    </row>
    <row r="598" spans="7:8" x14ac:dyDescent="0.8">
      <c r="G598" s="5"/>
      <c r="H598" s="5"/>
    </row>
    <row r="599" spans="7:8" x14ac:dyDescent="0.8">
      <c r="G599" s="5"/>
      <c r="H599" s="5"/>
    </row>
    <row r="600" spans="7:8" x14ac:dyDescent="0.8">
      <c r="G600" s="5"/>
      <c r="H600" s="5"/>
    </row>
    <row r="601" spans="7:8" x14ac:dyDescent="0.8">
      <c r="G601" s="5"/>
      <c r="H601" s="5"/>
    </row>
    <row r="602" spans="7:8" x14ac:dyDescent="0.8">
      <c r="G602" s="5"/>
      <c r="H602" s="5"/>
    </row>
    <row r="603" spans="7:8" x14ac:dyDescent="0.8">
      <c r="G603" s="5"/>
      <c r="H603" s="5"/>
    </row>
    <row r="604" spans="7:8" x14ac:dyDescent="0.8">
      <c r="G604" s="5"/>
      <c r="H604" s="5"/>
    </row>
    <row r="605" spans="7:8" x14ac:dyDescent="0.8">
      <c r="G605" s="5"/>
      <c r="H605" s="5"/>
    </row>
    <row r="606" spans="7:8" x14ac:dyDescent="0.8">
      <c r="G606" s="5"/>
      <c r="H606" s="5"/>
    </row>
    <row r="607" spans="7:8" x14ac:dyDescent="0.8">
      <c r="G607" s="5"/>
      <c r="H607" s="5"/>
    </row>
    <row r="608" spans="7:8" x14ac:dyDescent="0.8">
      <c r="G608" s="5"/>
      <c r="H608" s="5"/>
    </row>
    <row r="609" spans="7:8" x14ac:dyDescent="0.8">
      <c r="G609" s="5"/>
      <c r="H609" s="5"/>
    </row>
    <row r="610" spans="7:8" x14ac:dyDescent="0.8">
      <c r="G610" s="5"/>
      <c r="H610" s="5"/>
    </row>
    <row r="611" spans="7:8" x14ac:dyDescent="0.8">
      <c r="G611" s="5"/>
      <c r="H611" s="5"/>
    </row>
    <row r="612" spans="7:8" x14ac:dyDescent="0.8">
      <c r="G612" s="5"/>
      <c r="H612" s="5"/>
    </row>
    <row r="613" spans="7:8" x14ac:dyDescent="0.8">
      <c r="G613" s="5"/>
      <c r="H613" s="5"/>
    </row>
    <row r="614" spans="7:8" x14ac:dyDescent="0.8">
      <c r="G614" s="5"/>
      <c r="H614" s="5"/>
    </row>
    <row r="615" spans="7:8" x14ac:dyDescent="0.8">
      <c r="G615" s="5"/>
      <c r="H615" s="5"/>
    </row>
    <row r="616" spans="7:8" x14ac:dyDescent="0.8">
      <c r="G616" s="5"/>
      <c r="H616" s="5"/>
    </row>
    <row r="617" spans="7:8" x14ac:dyDescent="0.8">
      <c r="G617" s="5"/>
      <c r="H617" s="5"/>
    </row>
    <row r="618" spans="7:8" x14ac:dyDescent="0.8">
      <c r="G618" s="5"/>
      <c r="H618" s="5"/>
    </row>
    <row r="619" spans="7:8" x14ac:dyDescent="0.8">
      <c r="G619" s="5"/>
      <c r="H619" s="5"/>
    </row>
    <row r="620" spans="7:8" x14ac:dyDescent="0.8">
      <c r="G620" s="5"/>
      <c r="H620" s="5"/>
    </row>
    <row r="621" spans="7:8" x14ac:dyDescent="0.8">
      <c r="G621" s="5"/>
      <c r="H621" s="5"/>
    </row>
    <row r="622" spans="7:8" x14ac:dyDescent="0.8">
      <c r="G622" s="5"/>
      <c r="H622" s="5"/>
    </row>
    <row r="623" spans="7:8" x14ac:dyDescent="0.8">
      <c r="G623" s="5"/>
      <c r="H623" s="5"/>
    </row>
    <row r="624" spans="7:8" x14ac:dyDescent="0.8">
      <c r="G624" s="5"/>
      <c r="H624" s="5"/>
    </row>
    <row r="625" spans="7:8" x14ac:dyDescent="0.8">
      <c r="G625" s="5"/>
      <c r="H625" s="5"/>
    </row>
    <row r="626" spans="7:8" x14ac:dyDescent="0.8">
      <c r="G626" s="5"/>
      <c r="H626" s="5"/>
    </row>
    <row r="627" spans="7:8" x14ac:dyDescent="0.8">
      <c r="G627" s="5"/>
      <c r="H627" s="5"/>
    </row>
    <row r="628" spans="7:8" x14ac:dyDescent="0.8">
      <c r="G628" s="5"/>
      <c r="H628" s="5"/>
    </row>
    <row r="629" spans="7:8" x14ac:dyDescent="0.8">
      <c r="G629" s="5"/>
      <c r="H629" s="5"/>
    </row>
    <row r="630" spans="7:8" x14ac:dyDescent="0.8">
      <c r="G630" s="5"/>
      <c r="H630" s="5"/>
    </row>
    <row r="631" spans="7:8" x14ac:dyDescent="0.8">
      <c r="G631" s="5"/>
      <c r="H631" s="5"/>
    </row>
    <row r="632" spans="7:8" x14ac:dyDescent="0.8">
      <c r="G632" s="5"/>
      <c r="H632" s="5"/>
    </row>
    <row r="633" spans="7:8" x14ac:dyDescent="0.8">
      <c r="G633" s="5"/>
      <c r="H633" s="5"/>
    </row>
    <row r="634" spans="7:8" x14ac:dyDescent="0.8">
      <c r="G634" s="5"/>
      <c r="H634" s="5"/>
    </row>
    <row r="635" spans="7:8" x14ac:dyDescent="0.8">
      <c r="G635" s="5"/>
      <c r="H635" s="5"/>
    </row>
    <row r="636" spans="7:8" x14ac:dyDescent="0.8">
      <c r="G636" s="5"/>
      <c r="H636" s="5"/>
    </row>
    <row r="637" spans="7:8" x14ac:dyDescent="0.8">
      <c r="G637" s="5"/>
      <c r="H637" s="5"/>
    </row>
    <row r="638" spans="7:8" x14ac:dyDescent="0.8">
      <c r="G638" s="5"/>
      <c r="H638" s="5"/>
    </row>
    <row r="639" spans="7:8" x14ac:dyDescent="0.8">
      <c r="G639" s="5"/>
      <c r="H639" s="5"/>
    </row>
    <row r="640" spans="7:8" x14ac:dyDescent="0.8">
      <c r="G640" s="5"/>
      <c r="H640" s="5"/>
    </row>
    <row r="641" spans="7:8" x14ac:dyDescent="0.8">
      <c r="G641" s="5"/>
      <c r="H641" s="5"/>
    </row>
    <row r="642" spans="7:8" x14ac:dyDescent="0.8">
      <c r="G642" s="5"/>
      <c r="H642" s="5"/>
    </row>
    <row r="643" spans="7:8" x14ac:dyDescent="0.8">
      <c r="G643" s="5"/>
      <c r="H643" s="5"/>
    </row>
    <row r="644" spans="7:8" x14ac:dyDescent="0.8">
      <c r="G644" s="5"/>
      <c r="H644" s="5"/>
    </row>
    <row r="645" spans="7:8" x14ac:dyDescent="0.8">
      <c r="G645" s="5"/>
      <c r="H645" s="5"/>
    </row>
    <row r="646" spans="7:8" x14ac:dyDescent="0.8">
      <c r="G646" s="5"/>
      <c r="H646" s="5"/>
    </row>
    <row r="647" spans="7:8" x14ac:dyDescent="0.8">
      <c r="G647" s="5"/>
      <c r="H647" s="5"/>
    </row>
    <row r="648" spans="7:8" x14ac:dyDescent="0.8">
      <c r="G648" s="5"/>
      <c r="H648" s="5"/>
    </row>
    <row r="649" spans="7:8" x14ac:dyDescent="0.8">
      <c r="G649" s="5"/>
      <c r="H649" s="5"/>
    </row>
    <row r="650" spans="7:8" x14ac:dyDescent="0.8">
      <c r="G650" s="5"/>
      <c r="H650" s="5"/>
    </row>
    <row r="651" spans="7:8" x14ac:dyDescent="0.8">
      <c r="G651" s="5"/>
      <c r="H651" s="5"/>
    </row>
    <row r="652" spans="7:8" x14ac:dyDescent="0.8">
      <c r="G652" s="5"/>
      <c r="H652" s="5"/>
    </row>
    <row r="653" spans="7:8" x14ac:dyDescent="0.8">
      <c r="G653" s="5"/>
      <c r="H653" s="5"/>
    </row>
    <row r="654" spans="7:8" x14ac:dyDescent="0.8">
      <c r="G654" s="5"/>
      <c r="H654" s="5"/>
    </row>
    <row r="655" spans="7:8" x14ac:dyDescent="0.8">
      <c r="G655" s="5"/>
      <c r="H655" s="5"/>
    </row>
    <row r="656" spans="7:8" x14ac:dyDescent="0.8">
      <c r="G656" s="5"/>
      <c r="H656" s="5"/>
    </row>
    <row r="657" spans="7:8" x14ac:dyDescent="0.8">
      <c r="G657" s="5"/>
      <c r="H657" s="5"/>
    </row>
    <row r="658" spans="7:8" x14ac:dyDescent="0.8">
      <c r="G658" s="5"/>
      <c r="H658" s="5"/>
    </row>
    <row r="659" spans="7:8" x14ac:dyDescent="0.8">
      <c r="G659" s="5"/>
      <c r="H659" s="5"/>
    </row>
    <row r="660" spans="7:8" x14ac:dyDescent="0.8">
      <c r="G660" s="5"/>
      <c r="H660" s="5"/>
    </row>
    <row r="661" spans="7:8" x14ac:dyDescent="0.8">
      <c r="G661" s="5"/>
      <c r="H661" s="5"/>
    </row>
    <row r="662" spans="7:8" x14ac:dyDescent="0.8">
      <c r="G662" s="5"/>
      <c r="H662" s="5"/>
    </row>
    <row r="663" spans="7:8" x14ac:dyDescent="0.8">
      <c r="G663" s="5"/>
      <c r="H663" s="5"/>
    </row>
    <row r="664" spans="7:8" x14ac:dyDescent="0.8">
      <c r="G664" s="5"/>
      <c r="H664" s="5"/>
    </row>
    <row r="665" spans="7:8" x14ac:dyDescent="0.8">
      <c r="G665" s="5"/>
      <c r="H665" s="5"/>
    </row>
    <row r="666" spans="7:8" x14ac:dyDescent="0.8">
      <c r="G666" s="5"/>
      <c r="H666" s="5"/>
    </row>
    <row r="667" spans="7:8" x14ac:dyDescent="0.8">
      <c r="G667" s="5"/>
      <c r="H667" s="5"/>
    </row>
    <row r="668" spans="7:8" x14ac:dyDescent="0.8">
      <c r="G668" s="5"/>
      <c r="H668" s="5"/>
    </row>
    <row r="669" spans="7:8" x14ac:dyDescent="0.8">
      <c r="G669" s="5"/>
      <c r="H669" s="5"/>
    </row>
    <row r="670" spans="7:8" x14ac:dyDescent="0.8">
      <c r="G670" s="5"/>
      <c r="H670" s="5"/>
    </row>
    <row r="671" spans="7:8" x14ac:dyDescent="0.8">
      <c r="G671" s="5"/>
      <c r="H671" s="5"/>
    </row>
    <row r="672" spans="7:8" x14ac:dyDescent="0.8">
      <c r="G672" s="5"/>
      <c r="H672" s="5"/>
    </row>
    <row r="673" spans="7:8" x14ac:dyDescent="0.8">
      <c r="G673" s="5"/>
      <c r="H673" s="5"/>
    </row>
    <row r="674" spans="7:8" x14ac:dyDescent="0.8">
      <c r="G674" s="5"/>
      <c r="H674" s="5"/>
    </row>
    <row r="675" spans="7:8" x14ac:dyDescent="0.8">
      <c r="G675" s="5"/>
      <c r="H675" s="5"/>
    </row>
    <row r="676" spans="7:8" x14ac:dyDescent="0.8">
      <c r="G676" s="5"/>
      <c r="H676" s="5"/>
    </row>
    <row r="677" spans="7:8" x14ac:dyDescent="0.8">
      <c r="G677" s="5"/>
      <c r="H677" s="5"/>
    </row>
    <row r="678" spans="7:8" x14ac:dyDescent="0.8">
      <c r="G678" s="5"/>
      <c r="H678" s="5"/>
    </row>
    <row r="679" spans="7:8" x14ac:dyDescent="0.8">
      <c r="G679" s="5"/>
      <c r="H679" s="5"/>
    </row>
    <row r="680" spans="7:8" x14ac:dyDescent="0.8">
      <c r="G680" s="5"/>
      <c r="H680" s="5"/>
    </row>
    <row r="681" spans="7:8" x14ac:dyDescent="0.8">
      <c r="G681" s="5"/>
      <c r="H681" s="5"/>
    </row>
    <row r="682" spans="7:8" x14ac:dyDescent="0.8">
      <c r="G682" s="5"/>
      <c r="H682" s="5"/>
    </row>
    <row r="683" spans="7:8" x14ac:dyDescent="0.8">
      <c r="G683" s="5"/>
      <c r="H683" s="5"/>
    </row>
    <row r="684" spans="7:8" x14ac:dyDescent="0.8">
      <c r="G684" s="5"/>
      <c r="H684" s="5"/>
    </row>
    <row r="685" spans="7:8" x14ac:dyDescent="0.8">
      <c r="G685" s="5"/>
      <c r="H685" s="5"/>
    </row>
    <row r="686" spans="7:8" x14ac:dyDescent="0.8">
      <c r="G686" s="5"/>
      <c r="H686" s="5"/>
    </row>
    <row r="687" spans="7:8" x14ac:dyDescent="0.8">
      <c r="G687" s="5"/>
      <c r="H687" s="5"/>
    </row>
    <row r="688" spans="7:8" x14ac:dyDescent="0.8">
      <c r="G688" s="5"/>
      <c r="H688" s="5"/>
    </row>
    <row r="689" spans="7:8" x14ac:dyDescent="0.8">
      <c r="G689" s="5"/>
      <c r="H689" s="5"/>
    </row>
    <row r="690" spans="7:8" x14ac:dyDescent="0.8">
      <c r="G690" s="5"/>
      <c r="H690" s="5"/>
    </row>
    <row r="691" spans="7:8" x14ac:dyDescent="0.8">
      <c r="G691" s="5"/>
      <c r="H691" s="5"/>
    </row>
    <row r="692" spans="7:8" x14ac:dyDescent="0.8">
      <c r="G692" s="5"/>
      <c r="H692" s="5"/>
    </row>
    <row r="693" spans="7:8" x14ac:dyDescent="0.8">
      <c r="G693" s="5"/>
      <c r="H693" s="5"/>
    </row>
    <row r="694" spans="7:8" x14ac:dyDescent="0.8">
      <c r="G694" s="5"/>
      <c r="H694" s="5"/>
    </row>
    <row r="695" spans="7:8" x14ac:dyDescent="0.8">
      <c r="G695" s="5"/>
      <c r="H695" s="5"/>
    </row>
    <row r="696" spans="7:8" x14ac:dyDescent="0.8">
      <c r="G696" s="5"/>
      <c r="H696" s="5"/>
    </row>
    <row r="697" spans="7:8" x14ac:dyDescent="0.8">
      <c r="G697" s="5"/>
      <c r="H697" s="5"/>
    </row>
    <row r="698" spans="7:8" x14ac:dyDescent="0.8">
      <c r="G698" s="5"/>
      <c r="H698" s="5"/>
    </row>
    <row r="699" spans="7:8" x14ac:dyDescent="0.8">
      <c r="G699" s="5"/>
      <c r="H699" s="5"/>
    </row>
    <row r="700" spans="7:8" x14ac:dyDescent="0.8">
      <c r="G700" s="5"/>
      <c r="H700" s="5"/>
    </row>
    <row r="701" spans="7:8" x14ac:dyDescent="0.8">
      <c r="G701" s="5"/>
      <c r="H701" s="5"/>
    </row>
    <row r="702" spans="7:8" x14ac:dyDescent="0.8">
      <c r="G702" s="5"/>
      <c r="H702" s="5"/>
    </row>
    <row r="703" spans="7:8" x14ac:dyDescent="0.8">
      <c r="G703" s="5"/>
      <c r="H703" s="5"/>
    </row>
    <row r="704" spans="7:8" x14ac:dyDescent="0.8">
      <c r="G704" s="5"/>
      <c r="H704" s="5"/>
    </row>
    <row r="705" spans="7:8" x14ac:dyDescent="0.8">
      <c r="G705" s="5"/>
      <c r="H705" s="5"/>
    </row>
    <row r="706" spans="7:8" x14ac:dyDescent="0.8">
      <c r="G706" s="5"/>
      <c r="H706" s="5"/>
    </row>
    <row r="707" spans="7:8" x14ac:dyDescent="0.8">
      <c r="G707" s="5"/>
      <c r="H707" s="5"/>
    </row>
    <row r="708" spans="7:8" x14ac:dyDescent="0.8">
      <c r="G708" s="5"/>
      <c r="H708" s="5"/>
    </row>
    <row r="709" spans="7:8" x14ac:dyDescent="0.8">
      <c r="G709" s="5"/>
      <c r="H709" s="5"/>
    </row>
    <row r="710" spans="7:8" x14ac:dyDescent="0.8">
      <c r="G710" s="5"/>
      <c r="H710" s="5"/>
    </row>
    <row r="711" spans="7:8" x14ac:dyDescent="0.8">
      <c r="G711" s="5"/>
      <c r="H711" s="5"/>
    </row>
    <row r="712" spans="7:8" x14ac:dyDescent="0.8">
      <c r="G712" s="5"/>
      <c r="H712" s="5"/>
    </row>
    <row r="713" spans="7:8" x14ac:dyDescent="0.8">
      <c r="G713" s="5"/>
      <c r="H713" s="5"/>
    </row>
    <row r="714" spans="7:8" x14ac:dyDescent="0.8">
      <c r="G714" s="5"/>
      <c r="H714" s="5"/>
    </row>
    <row r="715" spans="7:8" x14ac:dyDescent="0.8">
      <c r="G715" s="5"/>
      <c r="H715" s="5"/>
    </row>
    <row r="716" spans="7:8" x14ac:dyDescent="0.8">
      <c r="G716" s="5"/>
      <c r="H716" s="5"/>
    </row>
    <row r="717" spans="7:8" x14ac:dyDescent="0.8">
      <c r="G717" s="5"/>
      <c r="H717" s="5"/>
    </row>
    <row r="718" spans="7:8" x14ac:dyDescent="0.8">
      <c r="G718" s="5"/>
      <c r="H718" s="5"/>
    </row>
    <row r="719" spans="7:8" x14ac:dyDescent="0.8">
      <c r="G719" s="5"/>
      <c r="H719" s="5"/>
    </row>
    <row r="720" spans="7:8" x14ac:dyDescent="0.8">
      <c r="G720" s="5"/>
      <c r="H720" s="5"/>
    </row>
    <row r="721" spans="7:8" x14ac:dyDescent="0.8">
      <c r="G721" s="5"/>
      <c r="H721" s="5"/>
    </row>
    <row r="722" spans="7:8" x14ac:dyDescent="0.8">
      <c r="G722" s="5"/>
      <c r="H722" s="5"/>
    </row>
    <row r="723" spans="7:8" x14ac:dyDescent="0.8">
      <c r="G723" s="5"/>
      <c r="H723" s="5"/>
    </row>
    <row r="724" spans="7:8" x14ac:dyDescent="0.8">
      <c r="G724" s="5"/>
      <c r="H724" s="5"/>
    </row>
    <row r="725" spans="7:8" x14ac:dyDescent="0.8">
      <c r="G725" s="5"/>
      <c r="H725" s="5"/>
    </row>
    <row r="726" spans="7:8" x14ac:dyDescent="0.8">
      <c r="G726" s="5"/>
      <c r="H726" s="5"/>
    </row>
    <row r="727" spans="7:8" x14ac:dyDescent="0.8">
      <c r="G727" s="5"/>
      <c r="H727" s="5"/>
    </row>
    <row r="728" spans="7:8" x14ac:dyDescent="0.8">
      <c r="G728" s="5"/>
      <c r="H728" s="5"/>
    </row>
    <row r="729" spans="7:8" x14ac:dyDescent="0.8">
      <c r="G729" s="5"/>
      <c r="H729" s="5"/>
    </row>
    <row r="730" spans="7:8" x14ac:dyDescent="0.8">
      <c r="G730" s="5"/>
      <c r="H730" s="5"/>
    </row>
    <row r="731" spans="7:8" x14ac:dyDescent="0.8">
      <c r="G731" s="5"/>
      <c r="H731" s="5"/>
    </row>
    <row r="732" spans="7:8" x14ac:dyDescent="0.8">
      <c r="G732" s="5"/>
      <c r="H732" s="5"/>
    </row>
    <row r="733" spans="7:8" x14ac:dyDescent="0.8">
      <c r="G733" s="5"/>
      <c r="H733" s="5"/>
    </row>
    <row r="734" spans="7:8" x14ac:dyDescent="0.8">
      <c r="G734" s="5"/>
      <c r="H734" s="5"/>
    </row>
    <row r="735" spans="7:8" x14ac:dyDescent="0.8">
      <c r="G735" s="5"/>
      <c r="H735" s="5"/>
    </row>
    <row r="736" spans="7:8" x14ac:dyDescent="0.8">
      <c r="G736" s="5"/>
      <c r="H736" s="5"/>
    </row>
    <row r="737" spans="7:8" x14ac:dyDescent="0.8">
      <c r="G737" s="5"/>
      <c r="H737" s="5"/>
    </row>
    <row r="738" spans="7:8" x14ac:dyDescent="0.8">
      <c r="G738" s="5"/>
      <c r="H738" s="5"/>
    </row>
    <row r="739" spans="7:8" x14ac:dyDescent="0.8">
      <c r="G739" s="5"/>
      <c r="H739" s="5"/>
    </row>
    <row r="740" spans="7:8" x14ac:dyDescent="0.8">
      <c r="G740" s="5"/>
      <c r="H740" s="5"/>
    </row>
    <row r="741" spans="7:8" x14ac:dyDescent="0.8">
      <c r="G741" s="5"/>
      <c r="H741" s="5"/>
    </row>
    <row r="742" spans="7:8" x14ac:dyDescent="0.8">
      <c r="G742" s="5"/>
      <c r="H742" s="5"/>
    </row>
    <row r="743" spans="7:8" x14ac:dyDescent="0.8">
      <c r="G743" s="5"/>
      <c r="H743" s="5"/>
    </row>
    <row r="744" spans="7:8" x14ac:dyDescent="0.8">
      <c r="G744" s="5"/>
      <c r="H744" s="5"/>
    </row>
    <row r="745" spans="7:8" x14ac:dyDescent="0.8">
      <c r="G745" s="5"/>
      <c r="H745" s="5"/>
    </row>
    <row r="746" spans="7:8" x14ac:dyDescent="0.8">
      <c r="G746" s="5"/>
      <c r="H746" s="5"/>
    </row>
    <row r="747" spans="7:8" x14ac:dyDescent="0.8">
      <c r="G747" s="5"/>
      <c r="H747" s="5"/>
    </row>
    <row r="748" spans="7:8" x14ac:dyDescent="0.8">
      <c r="G748" s="5"/>
      <c r="H748" s="5"/>
    </row>
    <row r="749" spans="7:8" x14ac:dyDescent="0.8">
      <c r="G749" s="5"/>
      <c r="H749" s="5"/>
    </row>
    <row r="750" spans="7:8" x14ac:dyDescent="0.8">
      <c r="G750" s="5"/>
      <c r="H750" s="5"/>
    </row>
    <row r="751" spans="7:8" x14ac:dyDescent="0.8">
      <c r="G751" s="5"/>
      <c r="H751" s="5"/>
    </row>
    <row r="752" spans="7:8" x14ac:dyDescent="0.8">
      <c r="G752" s="5"/>
      <c r="H752" s="5"/>
    </row>
    <row r="753" spans="7:8" x14ac:dyDescent="0.8">
      <c r="G753" s="5"/>
      <c r="H753" s="5"/>
    </row>
    <row r="754" spans="7:8" x14ac:dyDescent="0.8">
      <c r="G754" s="5"/>
      <c r="H754" s="5"/>
    </row>
    <row r="755" spans="7:8" x14ac:dyDescent="0.8">
      <c r="G755" s="5"/>
      <c r="H755" s="5"/>
    </row>
    <row r="756" spans="7:8" x14ac:dyDescent="0.8">
      <c r="G756" s="5"/>
      <c r="H756" s="5"/>
    </row>
    <row r="757" spans="7:8" x14ac:dyDescent="0.8">
      <c r="G757" s="5"/>
      <c r="H757" s="5"/>
    </row>
    <row r="758" spans="7:8" x14ac:dyDescent="0.8">
      <c r="G758" s="5"/>
      <c r="H758" s="5"/>
    </row>
    <row r="759" spans="7:8" x14ac:dyDescent="0.8">
      <c r="G759" s="5"/>
      <c r="H759" s="5"/>
    </row>
    <row r="760" spans="7:8" x14ac:dyDescent="0.8">
      <c r="G760" s="5"/>
      <c r="H760" s="5"/>
    </row>
    <row r="761" spans="7:8" x14ac:dyDescent="0.8">
      <c r="G761" s="5"/>
      <c r="H761" s="5"/>
    </row>
    <row r="762" spans="7:8" x14ac:dyDescent="0.8">
      <c r="G762" s="5"/>
      <c r="H762" s="5"/>
    </row>
    <row r="763" spans="7:8" x14ac:dyDescent="0.8">
      <c r="G763" s="5"/>
      <c r="H763" s="5"/>
    </row>
    <row r="764" spans="7:8" x14ac:dyDescent="0.8">
      <c r="G764" s="5"/>
      <c r="H764" s="5"/>
    </row>
    <row r="765" spans="7:8" x14ac:dyDescent="0.8">
      <c r="G765" s="5"/>
      <c r="H765" s="5"/>
    </row>
    <row r="766" spans="7:8" x14ac:dyDescent="0.8">
      <c r="G766" s="5"/>
      <c r="H766" s="5"/>
    </row>
    <row r="767" spans="7:8" x14ac:dyDescent="0.8">
      <c r="G767" s="5"/>
      <c r="H767" s="5"/>
    </row>
    <row r="768" spans="7:8" x14ac:dyDescent="0.8">
      <c r="G768" s="5"/>
      <c r="H768" s="5"/>
    </row>
    <row r="769" spans="7:8" x14ac:dyDescent="0.8">
      <c r="G769" s="5"/>
      <c r="H769" s="5"/>
    </row>
    <row r="770" spans="7:8" x14ac:dyDescent="0.8">
      <c r="G770" s="5"/>
      <c r="H770" s="5"/>
    </row>
    <row r="771" spans="7:8" x14ac:dyDescent="0.8">
      <c r="G771" s="5"/>
      <c r="H771" s="5"/>
    </row>
    <row r="772" spans="7:8" x14ac:dyDescent="0.8">
      <c r="G772" s="5"/>
      <c r="H772" s="5"/>
    </row>
    <row r="773" spans="7:8" x14ac:dyDescent="0.8">
      <c r="G773" s="5"/>
      <c r="H773" s="5"/>
    </row>
    <row r="774" spans="7:8" x14ac:dyDescent="0.8">
      <c r="G774" s="5"/>
      <c r="H774" s="5"/>
    </row>
    <row r="775" spans="7:8" x14ac:dyDescent="0.8">
      <c r="G775" s="5"/>
      <c r="H775" s="5"/>
    </row>
    <row r="776" spans="7:8" x14ac:dyDescent="0.8">
      <c r="G776" s="5"/>
      <c r="H776" s="5"/>
    </row>
    <row r="777" spans="7:8" x14ac:dyDescent="0.8">
      <c r="G777" s="5"/>
      <c r="H777" s="5"/>
    </row>
    <row r="778" spans="7:8" x14ac:dyDescent="0.8">
      <c r="G778" s="5"/>
      <c r="H778" s="5"/>
    </row>
    <row r="779" spans="7:8" x14ac:dyDescent="0.8">
      <c r="G779" s="5"/>
      <c r="H779" s="5"/>
    </row>
    <row r="780" spans="7:8" x14ac:dyDescent="0.8">
      <c r="G780" s="5"/>
      <c r="H780" s="5"/>
    </row>
    <row r="781" spans="7:8" x14ac:dyDescent="0.8">
      <c r="G781" s="5"/>
      <c r="H781" s="5"/>
    </row>
    <row r="782" spans="7:8" x14ac:dyDescent="0.8">
      <c r="G782" s="5"/>
      <c r="H782" s="5"/>
    </row>
    <row r="783" spans="7:8" x14ac:dyDescent="0.8">
      <c r="G783" s="5"/>
      <c r="H783" s="5"/>
    </row>
    <row r="784" spans="7:8" x14ac:dyDescent="0.8">
      <c r="G784" s="5"/>
      <c r="H784" s="5"/>
    </row>
    <row r="785" spans="7:8" x14ac:dyDescent="0.8">
      <c r="G785" s="5"/>
      <c r="H785" s="5"/>
    </row>
    <row r="786" spans="7:8" x14ac:dyDescent="0.8">
      <c r="G786" s="5"/>
      <c r="H786" s="5"/>
    </row>
    <row r="787" spans="7:8" x14ac:dyDescent="0.8">
      <c r="G787" s="5"/>
      <c r="H787" s="5"/>
    </row>
    <row r="788" spans="7:8" x14ac:dyDescent="0.8">
      <c r="G788" s="5"/>
      <c r="H788" s="5"/>
    </row>
    <row r="789" spans="7:8" x14ac:dyDescent="0.8">
      <c r="G789" s="5"/>
      <c r="H789" s="5"/>
    </row>
    <row r="790" spans="7:8" x14ac:dyDescent="0.8">
      <c r="G790" s="5"/>
      <c r="H790" s="5"/>
    </row>
    <row r="791" spans="7:8" x14ac:dyDescent="0.8">
      <c r="G791" s="5"/>
      <c r="H791" s="5"/>
    </row>
    <row r="792" spans="7:8" x14ac:dyDescent="0.8">
      <c r="G792" s="5"/>
      <c r="H792" s="5"/>
    </row>
    <row r="793" spans="7:8" x14ac:dyDescent="0.8">
      <c r="G793" s="5"/>
      <c r="H793" s="5"/>
    </row>
    <row r="794" spans="7:8" x14ac:dyDescent="0.8">
      <c r="G794" s="5"/>
      <c r="H794" s="5"/>
    </row>
    <row r="795" spans="7:8" x14ac:dyDescent="0.8">
      <c r="G795" s="5"/>
      <c r="H795" s="5"/>
    </row>
    <row r="796" spans="7:8" x14ac:dyDescent="0.8">
      <c r="G796" s="5"/>
      <c r="H796" s="5"/>
    </row>
    <row r="797" spans="7:8" x14ac:dyDescent="0.8">
      <c r="G797" s="5"/>
      <c r="H797" s="5"/>
    </row>
    <row r="798" spans="7:8" x14ac:dyDescent="0.8">
      <c r="G798" s="5"/>
      <c r="H798" s="5"/>
    </row>
    <row r="799" spans="7:8" x14ac:dyDescent="0.8">
      <c r="G799" s="5"/>
      <c r="H799" s="5"/>
    </row>
    <row r="800" spans="7:8" x14ac:dyDescent="0.8">
      <c r="G800" s="5"/>
      <c r="H800" s="5"/>
    </row>
    <row r="801" spans="7:8" x14ac:dyDescent="0.8">
      <c r="G801" s="5"/>
      <c r="H801" s="5"/>
    </row>
    <row r="802" spans="7:8" x14ac:dyDescent="0.8">
      <c r="G802" s="5"/>
      <c r="H802" s="5"/>
    </row>
    <row r="803" spans="7:8" x14ac:dyDescent="0.8">
      <c r="G803" s="5"/>
      <c r="H803" s="5"/>
    </row>
    <row r="804" spans="7:8" x14ac:dyDescent="0.8">
      <c r="G804" s="5"/>
      <c r="H804" s="5"/>
    </row>
    <row r="805" spans="7:8" x14ac:dyDescent="0.8">
      <c r="G805" s="5"/>
      <c r="H805" s="5"/>
    </row>
    <row r="806" spans="7:8" x14ac:dyDescent="0.8">
      <c r="G806" s="5"/>
      <c r="H806" s="5"/>
    </row>
    <row r="807" spans="7:8" x14ac:dyDescent="0.8">
      <c r="G807" s="5"/>
      <c r="H807" s="5"/>
    </row>
    <row r="808" spans="7:8" x14ac:dyDescent="0.8">
      <c r="G808" s="5"/>
      <c r="H808" s="5"/>
    </row>
    <row r="809" spans="7:8" x14ac:dyDescent="0.8">
      <c r="G809" s="5"/>
      <c r="H809" s="5"/>
    </row>
    <row r="810" spans="7:8" x14ac:dyDescent="0.8">
      <c r="G810" s="5"/>
      <c r="H810" s="5"/>
    </row>
    <row r="811" spans="7:8" x14ac:dyDescent="0.8">
      <c r="G811" s="5"/>
      <c r="H811" s="5"/>
    </row>
    <row r="812" spans="7:8" x14ac:dyDescent="0.8">
      <c r="G812" s="5"/>
      <c r="H812" s="5"/>
    </row>
    <row r="813" spans="7:8" x14ac:dyDescent="0.8">
      <c r="G813" s="5"/>
      <c r="H813" s="5"/>
    </row>
    <row r="814" spans="7:8" x14ac:dyDescent="0.8">
      <c r="G814" s="5"/>
      <c r="H814" s="5"/>
    </row>
    <row r="815" spans="7:8" x14ac:dyDescent="0.8">
      <c r="G815" s="5"/>
      <c r="H815" s="5"/>
    </row>
    <row r="816" spans="7:8" x14ac:dyDescent="0.8">
      <c r="G816" s="5"/>
      <c r="H816" s="5"/>
    </row>
    <row r="817" spans="7:8" x14ac:dyDescent="0.8">
      <c r="G817" s="5"/>
      <c r="H817" s="5"/>
    </row>
    <row r="818" spans="7:8" x14ac:dyDescent="0.8">
      <c r="G818" s="5"/>
      <c r="H818" s="5"/>
    </row>
    <row r="819" spans="7:8" x14ac:dyDescent="0.8">
      <c r="G819" s="5"/>
      <c r="H819" s="5"/>
    </row>
    <row r="820" spans="7:8" x14ac:dyDescent="0.8">
      <c r="G820" s="5"/>
      <c r="H820" s="5"/>
    </row>
    <row r="821" spans="7:8" x14ac:dyDescent="0.8">
      <c r="G821" s="5"/>
      <c r="H821" s="5"/>
    </row>
    <row r="822" spans="7:8" x14ac:dyDescent="0.8">
      <c r="G822" s="5"/>
      <c r="H822" s="5"/>
    </row>
    <row r="823" spans="7:8" x14ac:dyDescent="0.8">
      <c r="G823" s="5"/>
      <c r="H823" s="5"/>
    </row>
    <row r="824" spans="7:8" x14ac:dyDescent="0.8">
      <c r="G824" s="5"/>
      <c r="H824" s="5"/>
    </row>
    <row r="825" spans="7:8" x14ac:dyDescent="0.8">
      <c r="G825" s="5"/>
      <c r="H825" s="5"/>
    </row>
    <row r="826" spans="7:8" x14ac:dyDescent="0.8">
      <c r="G826" s="5"/>
      <c r="H826" s="5"/>
    </row>
    <row r="827" spans="7:8" x14ac:dyDescent="0.8">
      <c r="G827" s="5"/>
      <c r="H827" s="5"/>
    </row>
    <row r="828" spans="7:8" x14ac:dyDescent="0.8">
      <c r="G828" s="5"/>
      <c r="H828" s="5"/>
    </row>
    <row r="829" spans="7:8" x14ac:dyDescent="0.8">
      <c r="G829" s="5"/>
      <c r="H829" s="5"/>
    </row>
    <row r="830" spans="7:8" x14ac:dyDescent="0.8">
      <c r="G830" s="5"/>
      <c r="H830" s="5"/>
    </row>
    <row r="831" spans="7:8" x14ac:dyDescent="0.8">
      <c r="G831" s="5"/>
      <c r="H831" s="5"/>
    </row>
    <row r="832" spans="7:8" x14ac:dyDescent="0.8">
      <c r="G832" s="5"/>
      <c r="H832" s="5"/>
    </row>
    <row r="833" spans="7:8" x14ac:dyDescent="0.8">
      <c r="G833" s="5"/>
      <c r="H833" s="5"/>
    </row>
    <row r="834" spans="7:8" x14ac:dyDescent="0.8">
      <c r="G834" s="5"/>
      <c r="H834" s="5"/>
    </row>
    <row r="835" spans="7:8" x14ac:dyDescent="0.8">
      <c r="G835" s="5"/>
      <c r="H835" s="5"/>
    </row>
    <row r="836" spans="7:8" x14ac:dyDescent="0.8">
      <c r="G836" s="5"/>
      <c r="H836" s="5"/>
    </row>
    <row r="837" spans="7:8" x14ac:dyDescent="0.8">
      <c r="G837" s="5"/>
      <c r="H837" s="5"/>
    </row>
    <row r="838" spans="7:8" x14ac:dyDescent="0.8">
      <c r="G838" s="5"/>
      <c r="H838" s="5"/>
    </row>
    <row r="839" spans="7:8" x14ac:dyDescent="0.8">
      <c r="G839" s="5"/>
      <c r="H839" s="5"/>
    </row>
    <row r="840" spans="7:8" x14ac:dyDescent="0.8">
      <c r="G840" s="5"/>
      <c r="H840" s="5"/>
    </row>
    <row r="841" spans="7:8" x14ac:dyDescent="0.8">
      <c r="G841" s="5"/>
      <c r="H841" s="5"/>
    </row>
    <row r="842" spans="7:8" x14ac:dyDescent="0.8">
      <c r="G842" s="5"/>
      <c r="H842" s="5"/>
    </row>
    <row r="843" spans="7:8" x14ac:dyDescent="0.8">
      <c r="G843" s="5"/>
      <c r="H843" s="5"/>
    </row>
    <row r="844" spans="7:8" x14ac:dyDescent="0.8">
      <c r="G844" s="5"/>
      <c r="H844" s="5"/>
    </row>
    <row r="845" spans="7:8" x14ac:dyDescent="0.8">
      <c r="G845" s="5"/>
      <c r="H845" s="5"/>
    </row>
    <row r="846" spans="7:8" x14ac:dyDescent="0.8">
      <c r="G846" s="5"/>
      <c r="H846" s="5"/>
    </row>
    <row r="847" spans="7:8" x14ac:dyDescent="0.8">
      <c r="G847" s="5"/>
      <c r="H847" s="5"/>
    </row>
    <row r="848" spans="7:8" x14ac:dyDescent="0.8">
      <c r="G848" s="5"/>
      <c r="H848" s="5"/>
    </row>
    <row r="849" spans="7:8" x14ac:dyDescent="0.8">
      <c r="G849" s="5"/>
      <c r="H849" s="5"/>
    </row>
    <row r="850" spans="7:8" x14ac:dyDescent="0.8">
      <c r="G850" s="5"/>
      <c r="H850" s="5"/>
    </row>
    <row r="851" spans="7:8" x14ac:dyDescent="0.8">
      <c r="G851" s="5"/>
      <c r="H851" s="5"/>
    </row>
    <row r="852" spans="7:8" x14ac:dyDescent="0.8">
      <c r="G852" s="5"/>
      <c r="H852" s="5"/>
    </row>
    <row r="853" spans="7:8" x14ac:dyDescent="0.8">
      <c r="G853" s="5"/>
      <c r="H853" s="5"/>
    </row>
    <row r="854" spans="7:8" x14ac:dyDescent="0.8">
      <c r="G854" s="5"/>
      <c r="H854" s="5"/>
    </row>
    <row r="855" spans="7:8" x14ac:dyDescent="0.8">
      <c r="G855" s="5"/>
      <c r="H855" s="5"/>
    </row>
    <row r="856" spans="7:8" x14ac:dyDescent="0.8">
      <c r="G856" s="5"/>
      <c r="H856" s="5"/>
    </row>
    <row r="857" spans="7:8" x14ac:dyDescent="0.8">
      <c r="G857" s="5"/>
      <c r="H857" s="5"/>
    </row>
    <row r="858" spans="7:8" x14ac:dyDescent="0.8">
      <c r="G858" s="5"/>
      <c r="H858" s="5"/>
    </row>
    <row r="859" spans="7:8" x14ac:dyDescent="0.8">
      <c r="G859" s="5"/>
      <c r="H859" s="5"/>
    </row>
    <row r="860" spans="7:8" x14ac:dyDescent="0.8">
      <c r="G860" s="5"/>
      <c r="H860" s="5"/>
    </row>
    <row r="861" spans="7:8" x14ac:dyDescent="0.8">
      <c r="G861" s="5"/>
      <c r="H861" s="5"/>
    </row>
    <row r="862" spans="7:8" x14ac:dyDescent="0.8">
      <c r="G862" s="5"/>
      <c r="H862" s="5"/>
    </row>
    <row r="863" spans="7:8" x14ac:dyDescent="0.8">
      <c r="G863" s="5"/>
      <c r="H863" s="5"/>
    </row>
    <row r="864" spans="7:8" x14ac:dyDescent="0.8">
      <c r="G864" s="5"/>
      <c r="H864" s="5"/>
    </row>
    <row r="865" spans="7:8" x14ac:dyDescent="0.8">
      <c r="G865" s="5"/>
      <c r="H865" s="5"/>
    </row>
    <row r="866" spans="7:8" x14ac:dyDescent="0.8">
      <c r="G866" s="5"/>
      <c r="H866" s="5"/>
    </row>
    <row r="867" spans="7:8" x14ac:dyDescent="0.8">
      <c r="G867" s="5"/>
      <c r="H867" s="5"/>
    </row>
    <row r="868" spans="7:8" x14ac:dyDescent="0.8">
      <c r="G868" s="5"/>
      <c r="H868" s="5"/>
    </row>
    <row r="869" spans="7:8" x14ac:dyDescent="0.8">
      <c r="G869" s="5"/>
      <c r="H869" s="5"/>
    </row>
    <row r="870" spans="7:8" x14ac:dyDescent="0.8">
      <c r="G870" s="5"/>
      <c r="H870" s="5"/>
    </row>
    <row r="871" spans="7:8" x14ac:dyDescent="0.8">
      <c r="G871" s="5"/>
      <c r="H871" s="5"/>
    </row>
    <row r="872" spans="7:8" x14ac:dyDescent="0.8">
      <c r="G872" s="5"/>
      <c r="H872" s="5"/>
    </row>
    <row r="873" spans="7:8" x14ac:dyDescent="0.8">
      <c r="G873" s="5"/>
      <c r="H873" s="5"/>
    </row>
    <row r="874" spans="7:8" x14ac:dyDescent="0.8">
      <c r="G874" s="5"/>
      <c r="H874" s="5"/>
    </row>
    <row r="875" spans="7:8" x14ac:dyDescent="0.8">
      <c r="G875" s="5"/>
      <c r="H875" s="5"/>
    </row>
    <row r="876" spans="7:8" x14ac:dyDescent="0.8">
      <c r="G876" s="5"/>
      <c r="H876" s="5"/>
    </row>
    <row r="877" spans="7:8" x14ac:dyDescent="0.8">
      <c r="G877" s="5"/>
      <c r="H877" s="5"/>
    </row>
    <row r="878" spans="7:8" x14ac:dyDescent="0.8">
      <c r="G878" s="5"/>
      <c r="H878" s="5"/>
    </row>
    <row r="879" spans="7:8" x14ac:dyDescent="0.8">
      <c r="G879" s="5"/>
      <c r="H879" s="5"/>
    </row>
    <row r="880" spans="7:8" x14ac:dyDescent="0.8">
      <c r="G880" s="5"/>
      <c r="H880" s="5"/>
    </row>
    <row r="881" spans="7:8" x14ac:dyDescent="0.8">
      <c r="G881" s="5"/>
      <c r="H881" s="5"/>
    </row>
    <row r="882" spans="7:8" x14ac:dyDescent="0.8">
      <c r="G882" s="5"/>
      <c r="H882" s="5"/>
    </row>
    <row r="883" spans="7:8" x14ac:dyDescent="0.8">
      <c r="G883" s="5"/>
      <c r="H883" s="5"/>
    </row>
    <row r="884" spans="7:8" x14ac:dyDescent="0.8">
      <c r="G884" s="5"/>
      <c r="H884" s="5"/>
    </row>
    <row r="885" spans="7:8" x14ac:dyDescent="0.8">
      <c r="G885" s="5"/>
      <c r="H885" s="5"/>
    </row>
    <row r="886" spans="7:8" x14ac:dyDescent="0.8">
      <c r="G886" s="5"/>
      <c r="H886" s="5"/>
    </row>
    <row r="887" spans="7:8" x14ac:dyDescent="0.8">
      <c r="G887" s="5"/>
      <c r="H887" s="5"/>
    </row>
    <row r="888" spans="7:8" x14ac:dyDescent="0.8">
      <c r="G888" s="5"/>
      <c r="H888" s="5"/>
    </row>
    <row r="889" spans="7:8" x14ac:dyDescent="0.8">
      <c r="G889" s="5"/>
      <c r="H889" s="5"/>
    </row>
    <row r="890" spans="7:8" x14ac:dyDescent="0.8">
      <c r="G890" s="5"/>
      <c r="H890" s="5"/>
    </row>
    <row r="891" spans="7:8" x14ac:dyDescent="0.8">
      <c r="G891" s="5"/>
      <c r="H891" s="5"/>
    </row>
    <row r="892" spans="7:8" x14ac:dyDescent="0.8">
      <c r="G892" s="5"/>
      <c r="H892" s="5"/>
    </row>
    <row r="893" spans="7:8" x14ac:dyDescent="0.8">
      <c r="G893" s="5"/>
      <c r="H893" s="5"/>
    </row>
    <row r="894" spans="7:8" x14ac:dyDescent="0.8">
      <c r="G894" s="5"/>
      <c r="H894" s="5"/>
    </row>
    <row r="895" spans="7:8" x14ac:dyDescent="0.8">
      <c r="G895" s="5"/>
      <c r="H895" s="5"/>
    </row>
    <row r="896" spans="7:8" x14ac:dyDescent="0.8">
      <c r="G896" s="5"/>
      <c r="H896" s="5"/>
    </row>
    <row r="897" spans="7:8" x14ac:dyDescent="0.8">
      <c r="G897" s="5"/>
      <c r="H897" s="5"/>
    </row>
    <row r="898" spans="7:8" x14ac:dyDescent="0.8">
      <c r="G898" s="5"/>
      <c r="H898" s="5"/>
    </row>
    <row r="899" spans="7:8" x14ac:dyDescent="0.8">
      <c r="G899" s="5"/>
      <c r="H899" s="5"/>
    </row>
    <row r="900" spans="7:8" x14ac:dyDescent="0.8">
      <c r="G900" s="5"/>
      <c r="H900" s="5"/>
    </row>
    <row r="901" spans="7:8" x14ac:dyDescent="0.8">
      <c r="G901" s="5"/>
      <c r="H901" s="5"/>
    </row>
    <row r="902" spans="7:8" x14ac:dyDescent="0.8">
      <c r="G902" s="5"/>
      <c r="H902" s="5"/>
    </row>
    <row r="903" spans="7:8" x14ac:dyDescent="0.8">
      <c r="G903" s="5"/>
      <c r="H903" s="5"/>
    </row>
    <row r="904" spans="7:8" x14ac:dyDescent="0.8">
      <c r="G904" s="5"/>
      <c r="H904" s="5"/>
    </row>
    <row r="905" spans="7:8" x14ac:dyDescent="0.8">
      <c r="G905" s="5"/>
      <c r="H905" s="5"/>
    </row>
    <row r="906" spans="7:8" x14ac:dyDescent="0.8">
      <c r="G906" s="5"/>
      <c r="H906" s="5"/>
    </row>
    <row r="907" spans="7:8" x14ac:dyDescent="0.8">
      <c r="G907" s="5"/>
      <c r="H907" s="5"/>
    </row>
    <row r="908" spans="7:8" x14ac:dyDescent="0.8">
      <c r="G908" s="5"/>
      <c r="H908" s="5"/>
    </row>
    <row r="909" spans="7:8" x14ac:dyDescent="0.8">
      <c r="G909" s="5"/>
      <c r="H909" s="5"/>
    </row>
    <row r="910" spans="7:8" x14ac:dyDescent="0.8">
      <c r="G910" s="5"/>
      <c r="H910" s="5"/>
    </row>
    <row r="911" spans="7:8" x14ac:dyDescent="0.8">
      <c r="G911" s="5"/>
      <c r="H911" s="5"/>
    </row>
    <row r="912" spans="7:8" x14ac:dyDescent="0.8">
      <c r="G912" s="5"/>
      <c r="H912" s="5"/>
    </row>
    <row r="913" spans="7:8" x14ac:dyDescent="0.8">
      <c r="G913" s="5"/>
      <c r="H913" s="5"/>
    </row>
    <row r="914" spans="7:8" x14ac:dyDescent="0.8">
      <c r="G914" s="5"/>
      <c r="H914" s="5"/>
    </row>
    <row r="915" spans="7:8" x14ac:dyDescent="0.8">
      <c r="G915" s="5"/>
      <c r="H915" s="5"/>
    </row>
    <row r="916" spans="7:8" x14ac:dyDescent="0.8">
      <c r="G916" s="5"/>
      <c r="H916" s="5"/>
    </row>
    <row r="917" spans="7:8" x14ac:dyDescent="0.8">
      <c r="G917" s="5"/>
      <c r="H917" s="5"/>
    </row>
    <row r="918" spans="7:8" x14ac:dyDescent="0.8">
      <c r="G918" s="5"/>
      <c r="H918" s="5"/>
    </row>
    <row r="919" spans="7:8" x14ac:dyDescent="0.8">
      <c r="G919" s="5"/>
      <c r="H919" s="5"/>
    </row>
    <row r="920" spans="7:8" x14ac:dyDescent="0.8">
      <c r="G920" s="5"/>
      <c r="H920" s="5"/>
    </row>
    <row r="921" spans="7:8" x14ac:dyDescent="0.8">
      <c r="G921" s="5"/>
      <c r="H921" s="5"/>
    </row>
    <row r="922" spans="7:8" x14ac:dyDescent="0.8">
      <c r="G922" s="5"/>
      <c r="H922" s="5"/>
    </row>
    <row r="923" spans="7:8" x14ac:dyDescent="0.8">
      <c r="G923" s="5"/>
      <c r="H923" s="5"/>
    </row>
    <row r="924" spans="7:8" x14ac:dyDescent="0.8">
      <c r="G924" s="5"/>
      <c r="H924" s="5"/>
    </row>
    <row r="925" spans="7:8" x14ac:dyDescent="0.8">
      <c r="G925" s="5"/>
      <c r="H925" s="5"/>
    </row>
    <row r="926" spans="7:8" x14ac:dyDescent="0.8">
      <c r="G926" s="5"/>
      <c r="H926" s="5"/>
    </row>
    <row r="927" spans="7:8" x14ac:dyDescent="0.8">
      <c r="G927" s="5"/>
      <c r="H927" s="5"/>
    </row>
    <row r="928" spans="7:8" x14ac:dyDescent="0.8">
      <c r="G928" s="5"/>
      <c r="H928" s="5"/>
    </row>
    <row r="929" spans="7:8" x14ac:dyDescent="0.8">
      <c r="G929" s="5"/>
      <c r="H929" s="5"/>
    </row>
    <row r="930" spans="7:8" x14ac:dyDescent="0.8">
      <c r="G930" s="5"/>
      <c r="H930" s="5"/>
    </row>
    <row r="931" spans="7:8" x14ac:dyDescent="0.8">
      <c r="G931" s="5"/>
      <c r="H931" s="5"/>
    </row>
    <row r="932" spans="7:8" x14ac:dyDescent="0.8">
      <c r="G932" s="5"/>
      <c r="H932" s="5"/>
    </row>
    <row r="933" spans="7:8" x14ac:dyDescent="0.8">
      <c r="G933" s="5"/>
      <c r="H933" s="5"/>
    </row>
    <row r="934" spans="7:8" x14ac:dyDescent="0.8">
      <c r="G934" s="5"/>
      <c r="H934" s="5"/>
    </row>
    <row r="935" spans="7:8" x14ac:dyDescent="0.8">
      <c r="G935" s="5"/>
      <c r="H935" s="5"/>
    </row>
    <row r="936" spans="7:8" x14ac:dyDescent="0.8">
      <c r="G936" s="5"/>
      <c r="H936" s="5"/>
    </row>
    <row r="937" spans="7:8" x14ac:dyDescent="0.8">
      <c r="G937" s="5"/>
      <c r="H937" s="5"/>
    </row>
    <row r="938" spans="7:8" x14ac:dyDescent="0.8">
      <c r="G938" s="5"/>
      <c r="H938" s="5"/>
    </row>
    <row r="939" spans="7:8" x14ac:dyDescent="0.8">
      <c r="G939" s="5"/>
      <c r="H939" s="5"/>
    </row>
    <row r="940" spans="7:8" x14ac:dyDescent="0.8">
      <c r="G940" s="5"/>
      <c r="H940" s="5"/>
    </row>
    <row r="941" spans="7:8" x14ac:dyDescent="0.8">
      <c r="G941" s="5"/>
      <c r="H941" s="5"/>
    </row>
    <row r="942" spans="7:8" x14ac:dyDescent="0.8">
      <c r="G942" s="5"/>
      <c r="H942" s="5"/>
    </row>
    <row r="943" spans="7:8" x14ac:dyDescent="0.8">
      <c r="G943" s="5"/>
      <c r="H943" s="5"/>
    </row>
    <row r="944" spans="7:8" x14ac:dyDescent="0.8">
      <c r="G944" s="5"/>
      <c r="H944" s="5"/>
    </row>
    <row r="945" spans="7:8" x14ac:dyDescent="0.8">
      <c r="G945" s="5"/>
      <c r="H945" s="5"/>
    </row>
    <row r="946" spans="7:8" x14ac:dyDescent="0.8">
      <c r="G946" s="5"/>
      <c r="H946" s="5"/>
    </row>
    <row r="947" spans="7:8" x14ac:dyDescent="0.8">
      <c r="G947" s="5"/>
      <c r="H947" s="5"/>
    </row>
    <row r="948" spans="7:8" x14ac:dyDescent="0.8">
      <c r="G948" s="5"/>
      <c r="H948" s="5"/>
    </row>
    <row r="949" spans="7:8" x14ac:dyDescent="0.8">
      <c r="G949" s="5"/>
      <c r="H949" s="5"/>
    </row>
    <row r="950" spans="7:8" x14ac:dyDescent="0.8">
      <c r="G950" s="5"/>
      <c r="H950" s="5"/>
    </row>
    <row r="951" spans="7:8" x14ac:dyDescent="0.8">
      <c r="G951" s="5"/>
      <c r="H951" s="5"/>
    </row>
    <row r="952" spans="7:8" x14ac:dyDescent="0.8">
      <c r="G952" s="5"/>
      <c r="H952" s="5"/>
    </row>
    <row r="953" spans="7:8" x14ac:dyDescent="0.8">
      <c r="G953" s="5"/>
      <c r="H953" s="5"/>
    </row>
    <row r="954" spans="7:8" x14ac:dyDescent="0.8">
      <c r="G954" s="5"/>
      <c r="H954" s="5"/>
    </row>
    <row r="955" spans="7:8" x14ac:dyDescent="0.8">
      <c r="G955" s="5"/>
      <c r="H955" s="5"/>
    </row>
    <row r="956" spans="7:8" x14ac:dyDescent="0.8">
      <c r="G956" s="5"/>
      <c r="H956" s="5"/>
    </row>
    <row r="957" spans="7:8" x14ac:dyDescent="0.8">
      <c r="G957" s="5"/>
      <c r="H957" s="5"/>
    </row>
    <row r="958" spans="7:8" x14ac:dyDescent="0.8">
      <c r="G958" s="5"/>
      <c r="H958" s="5"/>
    </row>
    <row r="959" spans="7:8" x14ac:dyDescent="0.8">
      <c r="G959" s="5"/>
      <c r="H959" s="5"/>
    </row>
    <row r="960" spans="7:8" x14ac:dyDescent="0.8">
      <c r="G960" s="5"/>
      <c r="H960" s="5"/>
    </row>
    <row r="961" spans="7:8" x14ac:dyDescent="0.8">
      <c r="G961" s="5"/>
      <c r="H961" s="5"/>
    </row>
    <row r="962" spans="7:8" x14ac:dyDescent="0.8">
      <c r="G962" s="5"/>
      <c r="H962" s="5"/>
    </row>
    <row r="963" spans="7:8" x14ac:dyDescent="0.8">
      <c r="G963" s="5"/>
      <c r="H963" s="5"/>
    </row>
    <row r="964" spans="7:8" x14ac:dyDescent="0.8">
      <c r="G964" s="5"/>
      <c r="H964" s="5"/>
    </row>
    <row r="965" spans="7:8" x14ac:dyDescent="0.8">
      <c r="G965" s="5"/>
      <c r="H965" s="5"/>
    </row>
    <row r="966" spans="7:8" x14ac:dyDescent="0.8">
      <c r="G966" s="5"/>
      <c r="H966" s="5"/>
    </row>
    <row r="967" spans="7:8" x14ac:dyDescent="0.8">
      <c r="G967" s="5"/>
      <c r="H967" s="5"/>
    </row>
    <row r="968" spans="7:8" x14ac:dyDescent="0.8">
      <c r="G968" s="5"/>
      <c r="H968" s="5"/>
    </row>
    <row r="969" spans="7:8" x14ac:dyDescent="0.8">
      <c r="G969" s="5"/>
      <c r="H969" s="5"/>
    </row>
    <row r="970" spans="7:8" x14ac:dyDescent="0.8">
      <c r="G970" s="5"/>
      <c r="H970" s="5"/>
    </row>
    <row r="971" spans="7:8" x14ac:dyDescent="0.8">
      <c r="G971" s="5"/>
      <c r="H971" s="5"/>
    </row>
    <row r="972" spans="7:8" x14ac:dyDescent="0.8">
      <c r="G972" s="5"/>
      <c r="H972" s="5"/>
    </row>
    <row r="973" spans="7:8" x14ac:dyDescent="0.8">
      <c r="G973" s="5"/>
      <c r="H973" s="5"/>
    </row>
    <row r="974" spans="7:8" x14ac:dyDescent="0.8">
      <c r="G974" s="5"/>
      <c r="H974" s="5"/>
    </row>
    <row r="975" spans="7:8" x14ac:dyDescent="0.8">
      <c r="G975" s="5"/>
      <c r="H975" s="5"/>
    </row>
    <row r="976" spans="7:8" x14ac:dyDescent="0.8">
      <c r="G976" s="5"/>
      <c r="H976" s="5"/>
    </row>
    <row r="977" spans="7:8" x14ac:dyDescent="0.8">
      <c r="G977" s="5"/>
      <c r="H977" s="5"/>
    </row>
    <row r="978" spans="7:8" x14ac:dyDescent="0.8">
      <c r="G978" s="5"/>
      <c r="H978" s="5"/>
    </row>
    <row r="979" spans="7:8" x14ac:dyDescent="0.8">
      <c r="G979" s="5"/>
      <c r="H979" s="5"/>
    </row>
    <row r="980" spans="7:8" x14ac:dyDescent="0.8">
      <c r="G980" s="5"/>
      <c r="H980" s="5"/>
    </row>
    <row r="981" spans="7:8" x14ac:dyDescent="0.8">
      <c r="G981" s="5"/>
      <c r="H981" s="5"/>
    </row>
    <row r="982" spans="7:8" x14ac:dyDescent="0.8">
      <c r="G982" s="5"/>
      <c r="H982" s="5"/>
    </row>
    <row r="983" spans="7:8" x14ac:dyDescent="0.8">
      <c r="G983" s="5"/>
      <c r="H983" s="5"/>
    </row>
  </sheetData>
  <sortState xmlns:xlrd2="http://schemas.microsoft.com/office/spreadsheetml/2017/richdata2" ref="J4:J20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U500"/>
  <sheetViews>
    <sheetView tabSelected="1" topLeftCell="C100" zoomScaleNormal="100" workbookViewId="0">
      <selection activeCell="C126" sqref="C126"/>
    </sheetView>
  </sheetViews>
  <sheetFormatPr defaultRowHeight="18" x14ac:dyDescent="0.8"/>
  <cols>
    <col min="1" max="1" width="20.38671875" bestFit="1" customWidth="1"/>
    <col min="3" max="4" width="23.21875" style="23" bestFit="1" customWidth="1"/>
    <col min="5" max="5" width="19.21875" bestFit="1" customWidth="1"/>
    <col min="6" max="6" width="27.88671875" bestFit="1" customWidth="1"/>
    <col min="7" max="7" width="21.5" bestFit="1" customWidth="1"/>
    <col min="8" max="8" width="13.38671875" bestFit="1" customWidth="1"/>
    <col min="9" max="9" width="25.27734375" customWidth="1"/>
    <col min="10" max="10" width="1.27734375" customWidth="1"/>
    <col min="11" max="11" width="38.38671875" bestFit="1" customWidth="1"/>
    <col min="12" max="12" width="10.609375" bestFit="1" customWidth="1"/>
    <col min="13" max="13" width="31.77734375" customWidth="1"/>
    <col min="14" max="14" width="38" bestFit="1" customWidth="1"/>
    <col min="16" max="16" width="10.609375" bestFit="1" customWidth="1"/>
  </cols>
  <sheetData>
    <row r="1" spans="1:21" x14ac:dyDescent="0.8">
      <c r="A1" t="s">
        <v>155</v>
      </c>
      <c r="C1" s="55">
        <v>44469.375</v>
      </c>
      <c r="D1" s="23" t="s">
        <v>302</v>
      </c>
      <c r="E1" s="56">
        <f>C1-12*60*60/3600/24</f>
        <v>44468.875</v>
      </c>
      <c r="L1" s="24" t="s">
        <v>156</v>
      </c>
    </row>
    <row r="2" spans="1:21" x14ac:dyDescent="0.8">
      <c r="A2" t="s">
        <v>274</v>
      </c>
      <c r="C2" s="57">
        <v>44471.988194444442</v>
      </c>
      <c r="D2" s="23" t="s">
        <v>303</v>
      </c>
      <c r="E2" s="56">
        <f>C2+(240+120+300)/3600/24</f>
        <v>44471.995833333334</v>
      </c>
      <c r="F2" t="s">
        <v>304</v>
      </c>
      <c r="G2" s="58">
        <f>C2-100/3600/24</f>
        <v>44471.987037037034</v>
      </c>
      <c r="L2" s="24"/>
    </row>
    <row r="3" spans="1:21" x14ac:dyDescent="0.8">
      <c r="C3" s="59"/>
      <c r="L3" s="24"/>
    </row>
    <row r="4" spans="1:21" x14ac:dyDescent="0.8">
      <c r="A4" s="80" t="s">
        <v>157</v>
      </c>
      <c r="B4" s="80"/>
      <c r="C4" s="80" t="s">
        <v>158</v>
      </c>
      <c r="D4" s="80"/>
      <c r="L4" s="24" t="e">
        <f>+SUM(L6:L85)</f>
        <v>#N/A</v>
      </c>
    </row>
    <row r="5" spans="1:21" x14ac:dyDescent="0.8">
      <c r="A5" s="25" t="s">
        <v>159</v>
      </c>
      <c r="B5" s="25" t="s">
        <v>160</v>
      </c>
      <c r="C5" s="25" t="s">
        <v>159</v>
      </c>
      <c r="D5" s="25" t="s">
        <v>160</v>
      </c>
      <c r="E5" s="25" t="s">
        <v>161</v>
      </c>
      <c r="F5" s="25" t="s">
        <v>162</v>
      </c>
      <c r="G5" s="25" t="s">
        <v>163</v>
      </c>
      <c r="H5" s="25" t="s">
        <v>37</v>
      </c>
      <c r="I5" s="25"/>
      <c r="L5" s="24" t="s">
        <v>164</v>
      </c>
      <c r="M5" s="60" t="s">
        <v>305</v>
      </c>
      <c r="N5" t="s">
        <v>164</v>
      </c>
    </row>
    <row r="6" spans="1:21" x14ac:dyDescent="0.8">
      <c r="C6" s="26">
        <v>44469.375</v>
      </c>
      <c r="D6" s="27">
        <f>C6+H6/3600/24</f>
        <v>44469.381678240738</v>
      </c>
      <c r="E6" s="2"/>
      <c r="F6" s="2" t="s">
        <v>271</v>
      </c>
      <c r="G6" s="37" t="s">
        <v>122</v>
      </c>
      <c r="H6" s="2">
        <f>VLOOKUP(G6,List!B:C,2,0)</f>
        <v>577</v>
      </c>
      <c r="I6" s="2"/>
      <c r="K6" s="2" t="str">
        <f>VLOOKUP(G6,List!B:E,4,0)</f>
        <v>dcsm-EF_BUS_MONI_ON</v>
      </c>
      <c r="L6" s="2">
        <f>VLOOKUP(G6,List!B:G,6,0)</f>
        <v>20</v>
      </c>
      <c r="M6" s="27">
        <f t="shared" ref="M6:M44" si="0">C6-317/3600/24</f>
        <v>44469.371331018519</v>
      </c>
      <c r="N6" t="str">
        <f t="shared" ref="N6:N9" si="1">+"0000    CALL "&amp;K6&amp;" -Run"</f>
        <v>0000    CALL dcsm-EF_BUS_MONI_ON -Run</v>
      </c>
      <c r="Q6" t="s">
        <v>201</v>
      </c>
      <c r="R6" t="str">
        <f>+IF(Q6=K6,"","x")</f>
        <v/>
      </c>
    </row>
    <row r="7" spans="1:21" x14ac:dyDescent="0.8">
      <c r="C7" s="26">
        <f>D6</f>
        <v>44469.381678240738</v>
      </c>
      <c r="D7" s="27">
        <f>C7+H7/3600/24</f>
        <v>44469.387569444443</v>
      </c>
      <c r="E7" s="2"/>
      <c r="F7" s="2" t="s">
        <v>31</v>
      </c>
      <c r="G7" t="s">
        <v>123</v>
      </c>
      <c r="H7" s="2">
        <f>VLOOKUP(G7,List!B:C,2,0)</f>
        <v>509</v>
      </c>
      <c r="I7" s="2"/>
      <c r="K7" s="2" t="str">
        <f>VLOOKUP(G7,List!B:E,4,0)</f>
        <v>dcsm-EF_MDP_ON</v>
      </c>
      <c r="L7" s="2">
        <f>VLOOKUP(G7,List!B:G,6,0)</f>
        <v>11</v>
      </c>
      <c r="M7" s="27">
        <f t="shared" si="0"/>
        <v>44469.378009259257</v>
      </c>
      <c r="N7" t="str">
        <f t="shared" si="1"/>
        <v>0000    CALL dcsm-EF_MDP_ON -Run</v>
      </c>
      <c r="Q7" t="s">
        <v>202</v>
      </c>
      <c r="R7" t="str">
        <f t="shared" ref="R7:R70" si="2">+IF(Q7=K7,"","x")</f>
        <v/>
      </c>
    </row>
    <row r="8" spans="1:21" x14ac:dyDescent="0.8">
      <c r="C8" s="26">
        <f t="shared" ref="C8:C16" si="3">D7</f>
        <v>44469.387569444443</v>
      </c>
      <c r="D8" s="27">
        <f t="shared" ref="D8:D11" si="4">C8+H8/3600/24</f>
        <v>44469.388055555552</v>
      </c>
      <c r="E8" s="2"/>
      <c r="F8" s="61" t="s">
        <v>35</v>
      </c>
      <c r="G8" s="28" t="s">
        <v>36</v>
      </c>
      <c r="H8" s="2">
        <f>VLOOKUP(G8,List!B:C,2,0)</f>
        <v>42</v>
      </c>
      <c r="I8" s="2"/>
      <c r="K8" s="2" t="str">
        <f>VLOOKUP(G8,List!B:E,4,0)</f>
        <v>dcsm-EF_BUS_TLM_MODE_10</v>
      </c>
      <c r="L8" s="2">
        <f>VLOOKUP(G8,List!B:G,6,0)</f>
        <v>2</v>
      </c>
      <c r="M8" s="27">
        <f t="shared" si="0"/>
        <v>44469.383900462963</v>
      </c>
      <c r="N8" t="str">
        <f t="shared" si="1"/>
        <v>0000    CALL dcsm-EF_BUS_TLM_MODE_10 -Run</v>
      </c>
      <c r="Q8" t="s">
        <v>219</v>
      </c>
      <c r="R8" t="str">
        <f t="shared" si="2"/>
        <v/>
      </c>
    </row>
    <row r="9" spans="1:21" x14ac:dyDescent="0.8">
      <c r="C9" s="26">
        <f t="shared" si="3"/>
        <v>44469.388055555552</v>
      </c>
      <c r="D9" s="27">
        <f t="shared" si="4"/>
        <v>44469.400694444441</v>
      </c>
      <c r="E9" s="2"/>
      <c r="F9" s="61" t="s">
        <v>306</v>
      </c>
      <c r="G9" s="28" t="s">
        <v>307</v>
      </c>
      <c r="H9" s="2">
        <f>VLOOKUP(G9,List!B:C,2,0)</f>
        <v>1092</v>
      </c>
      <c r="I9" s="2"/>
      <c r="K9" s="2" t="str">
        <f>VLOOKUP(G9,List!B:E,4,0)</f>
        <v>dcsm-EF_MSA_ON_C</v>
      </c>
      <c r="L9" s="2">
        <f>VLOOKUP(G9,List!B:G,6,0)</f>
        <v>15</v>
      </c>
      <c r="M9" s="27">
        <f t="shared" si="0"/>
        <v>44469.384386574071</v>
      </c>
      <c r="N9" t="str">
        <f t="shared" si="1"/>
        <v>0000    CALL dcsm-EF_MSA_ON_C -Run</v>
      </c>
      <c r="Q9" t="s">
        <v>308</v>
      </c>
      <c r="R9" t="str">
        <f t="shared" si="2"/>
        <v/>
      </c>
    </row>
    <row r="10" spans="1:21" x14ac:dyDescent="0.8">
      <c r="C10" s="26">
        <f t="shared" si="3"/>
        <v>44469.400694444441</v>
      </c>
      <c r="D10" s="27">
        <f t="shared" si="4"/>
        <v>44469.442361111105</v>
      </c>
      <c r="E10" s="2"/>
      <c r="F10" s="62" t="s">
        <v>309</v>
      </c>
      <c r="G10" s="63" t="s">
        <v>144</v>
      </c>
      <c r="H10" s="2">
        <f>VLOOKUP(G10,List!B:C,2,0)</f>
        <v>3600</v>
      </c>
      <c r="I10" s="2"/>
      <c r="K10" s="2">
        <f>VLOOKUP(G10,List!B:E,4,0)</f>
        <v>0</v>
      </c>
      <c r="L10" s="2">
        <f>VLOOKUP(G10,List!B:G,6,0)</f>
        <v>0</v>
      </c>
      <c r="M10" s="27">
        <f t="shared" si="0"/>
        <v>44469.39702546296</v>
      </c>
      <c r="N10" t="str">
        <f>"0000    WAIT_SEC  "&amp;TEXT(H10,"#0")</f>
        <v>0000    WAIT_SEC  3600</v>
      </c>
      <c r="Q10">
        <v>3600</v>
      </c>
      <c r="R10" t="str">
        <f t="shared" si="2"/>
        <v>x</v>
      </c>
    </row>
    <row r="11" spans="1:21" ht="18" hidden="1" customHeight="1" x14ac:dyDescent="0.8">
      <c r="C11" s="27">
        <f t="shared" si="3"/>
        <v>44469.442361111105</v>
      </c>
      <c r="D11" s="27">
        <f t="shared" si="4"/>
        <v>44469.446759259255</v>
      </c>
      <c r="E11" s="2"/>
      <c r="F11" s="44" t="s">
        <v>310</v>
      </c>
      <c r="G11" s="28" t="s">
        <v>26</v>
      </c>
      <c r="H11" s="2">
        <f>VLOOKUP(G11,List!B:C,2,0)</f>
        <v>380</v>
      </c>
      <c r="I11" s="28"/>
      <c r="K11" s="2" t="str">
        <f>VLOOKUP(G11,List!B:E,4,0)</f>
        <v>dcsm-EF_MSA_OFF</v>
      </c>
      <c r="L11" s="2">
        <f>VLOOKUP(G11,List!B:G,6,0)</f>
        <v>25</v>
      </c>
      <c r="M11" s="27">
        <f t="shared" si="0"/>
        <v>44469.438692129625</v>
      </c>
      <c r="N11" t="str">
        <f t="shared" ref="N11:N13" si="5">+"0000    CALL "&amp;K11&amp;" -Run"</f>
        <v>0000    CALL dcsm-EF_MSA_OFF -Run</v>
      </c>
      <c r="Q11" t="s">
        <v>237</v>
      </c>
      <c r="R11" t="str">
        <f t="shared" si="2"/>
        <v/>
      </c>
    </row>
    <row r="12" spans="1:21" x14ac:dyDescent="0.8">
      <c r="C12" s="26">
        <f t="shared" si="3"/>
        <v>44469.446759259255</v>
      </c>
      <c r="D12" s="26">
        <f>C12+H12/3600/24</f>
        <v>44469.448148148142</v>
      </c>
      <c r="E12" s="37"/>
      <c r="F12" s="61" t="s">
        <v>27</v>
      </c>
      <c r="G12" s="2" t="s">
        <v>136</v>
      </c>
      <c r="H12" s="2">
        <f>VLOOKUP(G12,List!B:C,2,0)</f>
        <v>120</v>
      </c>
      <c r="I12" s="28"/>
      <c r="K12" s="2" t="str">
        <f>VLOOKUP(G12,List!B:E,4,0)</f>
        <v>dcsm-EF_MDP_POWEROFF</v>
      </c>
      <c r="L12" s="2">
        <f>VLOOKUP(G12,List!B:G,6,0)</f>
        <v>3</v>
      </c>
      <c r="M12" s="27">
        <f t="shared" si="0"/>
        <v>44469.443090277775</v>
      </c>
      <c r="N12" t="str">
        <f t="shared" si="5"/>
        <v>0000    CALL dcsm-EF_MDP_POWEROFF -Run</v>
      </c>
      <c r="Q12" t="s">
        <v>187</v>
      </c>
      <c r="R12" t="str">
        <f t="shared" si="2"/>
        <v/>
      </c>
    </row>
    <row r="13" spans="1:21" x14ac:dyDescent="0.8">
      <c r="C13" s="27">
        <f t="shared" si="3"/>
        <v>44469.448148148142</v>
      </c>
      <c r="D13" s="27">
        <f>C13+H13/3600/24</f>
        <v>44469.454039351847</v>
      </c>
      <c r="E13" s="37"/>
      <c r="F13" s="64" t="s">
        <v>31</v>
      </c>
      <c r="G13" s="2" t="s">
        <v>123</v>
      </c>
      <c r="H13" s="2">
        <f>VLOOKUP(G13,List!B:C,2,0)</f>
        <v>509</v>
      </c>
      <c r="I13" s="28"/>
      <c r="K13" s="2" t="str">
        <f>VLOOKUP(G13,List!B:E,4,0)</f>
        <v>dcsm-EF_MDP_ON</v>
      </c>
      <c r="L13" s="2">
        <f>VLOOKUP(G13,List!B:G,6,0)</f>
        <v>11</v>
      </c>
      <c r="M13" s="27">
        <f t="shared" si="0"/>
        <v>44469.444479166661</v>
      </c>
      <c r="N13" t="str">
        <f t="shared" si="5"/>
        <v>0000    CALL dcsm-EF_MDP_ON -Run</v>
      </c>
      <c r="Q13" t="s">
        <v>202</v>
      </c>
      <c r="R13" t="str">
        <f t="shared" si="2"/>
        <v/>
      </c>
    </row>
    <row r="14" spans="1:21" x14ac:dyDescent="0.8">
      <c r="C14" s="26">
        <f t="shared" si="3"/>
        <v>44469.454039351847</v>
      </c>
      <c r="D14" s="26">
        <f>C14+H14/3600/24</f>
        <v>44469.466678240737</v>
      </c>
      <c r="E14" s="2"/>
      <c r="F14" s="65" t="s">
        <v>306</v>
      </c>
      <c r="G14" s="28" t="s">
        <v>307</v>
      </c>
      <c r="H14" s="2">
        <f>VLOOKUP(G14,List!B:C,2,0)</f>
        <v>1092</v>
      </c>
      <c r="I14" s="28"/>
      <c r="K14" s="2" t="str">
        <f>VLOOKUP(G14,List!B:E,4,0)</f>
        <v>dcsm-EF_MSA_ON_C</v>
      </c>
      <c r="L14" s="2">
        <f>VLOOKUP(G14,List!B:G,6,0)</f>
        <v>15</v>
      </c>
      <c r="M14" s="27">
        <f t="shared" si="0"/>
        <v>44469.450370370367</v>
      </c>
      <c r="N14" t="str">
        <f>+"0000    CALL "&amp;K14&amp;" -Run"</f>
        <v>0000    CALL dcsm-EF_MSA_ON_C -Run</v>
      </c>
      <c r="Q14" t="s">
        <v>308</v>
      </c>
      <c r="R14" t="str">
        <f t="shared" si="2"/>
        <v/>
      </c>
      <c r="U14" t="str">
        <f>+IF(Q14=K14,"","x")</f>
        <v/>
      </c>
    </row>
    <row r="15" spans="1:21" x14ac:dyDescent="0.8">
      <c r="C15" s="26">
        <f t="shared" si="3"/>
        <v>44469.466678240737</v>
      </c>
      <c r="D15" s="26">
        <f>C15+H15/3600/24</f>
        <v>44469.467164351845</v>
      </c>
      <c r="E15" s="2"/>
      <c r="F15" s="61" t="s">
        <v>311</v>
      </c>
      <c r="G15" s="2" t="s">
        <v>40</v>
      </c>
      <c r="H15" s="2">
        <f>VLOOKUP(G15,List!B:C,2,0)</f>
        <v>42</v>
      </c>
      <c r="I15" s="28"/>
      <c r="K15" s="2" t="str">
        <f>VLOOKUP(G15,List!B:E,4,0)</f>
        <v>dcsm-EF_MDP_CRUISE_SET</v>
      </c>
      <c r="L15" s="2">
        <f>VLOOKUP(G15,List!B:G,6,0)</f>
        <v>2</v>
      </c>
      <c r="M15" s="27">
        <f t="shared" si="0"/>
        <v>44469.463009259256</v>
      </c>
      <c r="N15" t="str">
        <f t="shared" ref="N15:N24" si="6">+"0000    CALL "&amp;K15&amp;" -Run"</f>
        <v>0000    CALL dcsm-EF_MDP_CRUISE_SET -Run</v>
      </c>
      <c r="Q15" t="s">
        <v>203</v>
      </c>
      <c r="R15" t="str">
        <f t="shared" si="2"/>
        <v/>
      </c>
      <c r="U15" t="str">
        <f t="shared" ref="U15:U78" si="7">+IF(Q15=K15,"","x")</f>
        <v/>
      </c>
    </row>
    <row r="16" spans="1:21" x14ac:dyDescent="0.8">
      <c r="C16" s="40">
        <f t="shared" si="3"/>
        <v>44469.467164351845</v>
      </c>
      <c r="D16" s="40">
        <f>C17</f>
        <v>44469.939305555556</v>
      </c>
      <c r="E16" s="66" t="s">
        <v>312</v>
      </c>
      <c r="F16" s="28"/>
      <c r="G16" s="42"/>
      <c r="H16" s="43">
        <f>(D16-C16)*3600*24</f>
        <v>40793.00000059884</v>
      </c>
      <c r="I16" s="42">
        <f>H16/3600</f>
        <v>11.331388889055233</v>
      </c>
      <c r="K16" s="2" t="e">
        <f>VLOOKUP(G16,List!B:E,4,0)</f>
        <v>#N/A</v>
      </c>
      <c r="L16" s="2" t="e">
        <f>VLOOKUP(G16,List!B:G,6,0)</f>
        <v>#N/A</v>
      </c>
      <c r="M16" s="27">
        <f t="shared" si="0"/>
        <v>44469.463495370364</v>
      </c>
      <c r="N16" t="str">
        <f>"0000    WAIT_SEC  "&amp;TEXT(H16,"#0")</f>
        <v>0000    WAIT_SEC  40793</v>
      </c>
      <c r="Q16">
        <v>41291</v>
      </c>
      <c r="R16" t="e">
        <f t="shared" si="2"/>
        <v>#N/A</v>
      </c>
      <c r="U16" t="e">
        <f t="shared" si="7"/>
        <v>#N/A</v>
      </c>
    </row>
    <row r="17" spans="1:21" x14ac:dyDescent="0.8">
      <c r="C17" s="26">
        <f t="shared" ref="C17:C22" si="8">D17-H17/3600/24</f>
        <v>44469.939305555556</v>
      </c>
      <c r="D17" s="26">
        <f t="shared" ref="D17:D22" si="9">C18</f>
        <v>44469.94023148148</v>
      </c>
      <c r="E17" s="2"/>
      <c r="F17" s="81" t="s">
        <v>8</v>
      </c>
      <c r="G17" s="28" t="s">
        <v>39</v>
      </c>
      <c r="H17" s="2">
        <f>VLOOKUP(G17,List!B:C,2,0)</f>
        <v>80</v>
      </c>
      <c r="I17" s="39"/>
      <c r="K17" s="2" t="str">
        <f>VLOOKUP(G17,List!B:E,4,0)</f>
        <v>dcsm-EF_PME_ON</v>
      </c>
      <c r="L17" s="2">
        <f>VLOOKUP(G17,List!B:G,6,0)</f>
        <v>2</v>
      </c>
      <c r="M17" s="27">
        <f t="shared" si="0"/>
        <v>44469.935636574075</v>
      </c>
      <c r="N17" t="str">
        <f t="shared" si="6"/>
        <v>0000    CALL dcsm-EF_PME_ON -Run</v>
      </c>
      <c r="Q17" t="s">
        <v>192</v>
      </c>
      <c r="R17" t="str">
        <f t="shared" si="2"/>
        <v/>
      </c>
      <c r="U17" t="str">
        <f t="shared" si="7"/>
        <v/>
      </c>
    </row>
    <row r="18" spans="1:21" x14ac:dyDescent="0.8">
      <c r="C18" s="26">
        <f t="shared" si="8"/>
        <v>44469.94023148148</v>
      </c>
      <c r="D18" s="26">
        <f t="shared" si="9"/>
        <v>44469.950277777774</v>
      </c>
      <c r="E18" s="2"/>
      <c r="F18" s="81"/>
      <c r="G18" s="28" t="s">
        <v>7</v>
      </c>
      <c r="H18" s="2">
        <f>VLOOKUP(G18,List!B:C,2,0)</f>
        <v>868</v>
      </c>
      <c r="I18" s="39"/>
      <c r="K18" s="2" t="str">
        <f>VLOOKUP(G18,List!B:E,4,0)</f>
        <v>dcsm-EF_PWI_ON_CRUISE</v>
      </c>
      <c r="L18" s="2">
        <f>VLOOKUP(G18,List!B:G,6,0)</f>
        <v>27</v>
      </c>
      <c r="M18" s="27">
        <f t="shared" si="0"/>
        <v>44469.936562499999</v>
      </c>
      <c r="N18" t="str">
        <f t="shared" si="6"/>
        <v>0000    CALL dcsm-EF_PWI_ON_CRUISE -Run</v>
      </c>
      <c r="Q18" t="s">
        <v>193</v>
      </c>
      <c r="R18" t="str">
        <f t="shared" si="2"/>
        <v/>
      </c>
      <c r="U18" t="str">
        <f t="shared" si="7"/>
        <v/>
      </c>
    </row>
    <row r="19" spans="1:21" x14ac:dyDescent="0.8">
      <c r="C19" s="26">
        <f t="shared" si="8"/>
        <v>44469.950277777774</v>
      </c>
      <c r="D19" s="26">
        <f t="shared" si="9"/>
        <v>44469.950439814813</v>
      </c>
      <c r="E19" s="2"/>
      <c r="F19" s="81"/>
      <c r="G19" s="28" t="s">
        <v>6</v>
      </c>
      <c r="H19" s="2">
        <f>VLOOKUP(G19,List!B:C,2,0)</f>
        <v>14</v>
      </c>
      <c r="I19" s="39"/>
      <c r="K19" s="2" t="str">
        <f>VLOOKUP(G19,List!B:E,4,0)</f>
        <v>dcsm-EF_MGF_ON</v>
      </c>
      <c r="L19" s="2">
        <f>VLOOKUP(G19,List!B:G,6,0)</f>
        <v>3</v>
      </c>
      <c r="M19" s="27">
        <f t="shared" si="0"/>
        <v>44469.946608796294</v>
      </c>
      <c r="N19" t="str">
        <f t="shared" si="6"/>
        <v>0000    CALL dcsm-EF_MGF_ON -Run</v>
      </c>
      <c r="Q19" t="s">
        <v>194</v>
      </c>
      <c r="R19" t="str">
        <f t="shared" si="2"/>
        <v/>
      </c>
      <c r="U19" t="str">
        <f t="shared" si="7"/>
        <v/>
      </c>
    </row>
    <row r="20" spans="1:21" x14ac:dyDescent="0.8">
      <c r="C20" s="26">
        <f t="shared" si="8"/>
        <v>44469.950439814813</v>
      </c>
      <c r="D20" s="26">
        <f t="shared" si="9"/>
        <v>44469.954907407402</v>
      </c>
      <c r="E20" s="2"/>
      <c r="F20" s="81"/>
      <c r="G20" s="28" t="s">
        <v>74</v>
      </c>
      <c r="H20" s="2">
        <f>VLOOKUP(G20,List!B:C,2,0)</f>
        <v>386</v>
      </c>
      <c r="I20" s="39"/>
      <c r="K20" s="2" t="str">
        <f>VLOOKUP(G20,List!B:E,4,0)</f>
        <v>dcsm-EF_MEA_ON_SW</v>
      </c>
      <c r="L20" s="2">
        <f>VLOOKUP(G20,List!B:G,6,0)</f>
        <v>21</v>
      </c>
      <c r="M20" s="27">
        <f t="shared" si="0"/>
        <v>44469.946770833332</v>
      </c>
      <c r="N20" t="str">
        <f t="shared" si="6"/>
        <v>0000    CALL dcsm-EF_MEA_ON_SW -Run</v>
      </c>
      <c r="Q20" t="s">
        <v>195</v>
      </c>
      <c r="R20" t="str">
        <f t="shared" si="2"/>
        <v/>
      </c>
      <c r="U20" t="str">
        <f t="shared" si="7"/>
        <v/>
      </c>
    </row>
    <row r="21" spans="1:21" x14ac:dyDescent="0.8">
      <c r="C21" s="26">
        <f t="shared" si="8"/>
        <v>44469.954907407402</v>
      </c>
      <c r="D21" s="26">
        <f t="shared" si="9"/>
        <v>44469.961435185178</v>
      </c>
      <c r="E21" s="2"/>
      <c r="F21" s="81"/>
      <c r="G21" s="28" t="s">
        <v>3</v>
      </c>
      <c r="H21" s="2">
        <f>VLOOKUP(G21,List!B:C,2,0)</f>
        <v>564</v>
      </c>
      <c r="I21" s="39"/>
      <c r="K21" s="2" t="str">
        <f>VLOOKUP(G21,List!B:E,4,0)</f>
        <v>dcsm-EF_ENA_power_ON</v>
      </c>
      <c r="L21" s="2">
        <f>VLOOKUP(G21,List!B:G,6,0)</f>
        <v>7</v>
      </c>
      <c r="M21" s="27">
        <f t="shared" si="0"/>
        <v>44469.951238425921</v>
      </c>
      <c r="N21" t="str">
        <f t="shared" si="6"/>
        <v>0000    CALL dcsm-EF_ENA_power_ON -Run</v>
      </c>
      <c r="Q21" t="s">
        <v>198</v>
      </c>
      <c r="R21" t="str">
        <f t="shared" si="2"/>
        <v/>
      </c>
      <c r="U21" t="str">
        <f t="shared" si="7"/>
        <v/>
      </c>
    </row>
    <row r="22" spans="1:21" x14ac:dyDescent="0.8">
      <c r="C22" s="26">
        <f t="shared" si="8"/>
        <v>44469.961435185178</v>
      </c>
      <c r="D22" s="26">
        <f t="shared" si="9"/>
        <v>44469.965856481474</v>
      </c>
      <c r="E22" s="2"/>
      <c r="F22" s="81"/>
      <c r="G22" t="s">
        <v>5</v>
      </c>
      <c r="H22" s="2">
        <f>VLOOKUP(G22,List!B:C,2,0)</f>
        <v>382</v>
      </c>
      <c r="I22" s="39"/>
      <c r="K22" s="2" t="str">
        <f>VLOOKUP(G22,List!B:E,4,0)</f>
        <v>dcsm-EF_MIA_ON</v>
      </c>
      <c r="L22" s="2">
        <f>VLOOKUP(G22,List!B:G,6,0)</f>
        <v>6</v>
      </c>
      <c r="M22" s="27">
        <f t="shared" si="0"/>
        <v>44469.957766203697</v>
      </c>
      <c r="N22" t="str">
        <f t="shared" si="6"/>
        <v>0000    CALL dcsm-EF_MIA_ON -Run</v>
      </c>
      <c r="Q22" t="s">
        <v>199</v>
      </c>
      <c r="R22" t="str">
        <f t="shared" si="2"/>
        <v/>
      </c>
      <c r="U22" t="str">
        <f t="shared" si="7"/>
        <v/>
      </c>
    </row>
    <row r="23" spans="1:21" x14ac:dyDescent="0.8">
      <c r="C23" s="26">
        <f>D23-H23/3600/24</f>
        <v>44469.965856481474</v>
      </c>
      <c r="D23" s="26">
        <f>C24</f>
        <v>44469.980092592588</v>
      </c>
      <c r="E23" s="2"/>
      <c r="F23" s="81"/>
      <c r="G23" s="28" t="s">
        <v>4</v>
      </c>
      <c r="H23" s="2">
        <f>VLOOKUP(G23,List!B:C,2,0)</f>
        <v>1230</v>
      </c>
      <c r="I23" s="39"/>
      <c r="K23" s="2" t="str">
        <f>VLOOKUP(G23,List!B:E,4,0)</f>
        <v>dcsm-EF_HEP_ON_START_for_TL</v>
      </c>
      <c r="L23" s="2">
        <f>VLOOKUP(G23,List!B:G,6,0)</f>
        <v>34</v>
      </c>
      <c r="M23" s="27">
        <f t="shared" si="0"/>
        <v>44469.962187499994</v>
      </c>
      <c r="N23" t="str">
        <f t="shared" si="6"/>
        <v>0000    CALL dcsm-EF_HEP_ON_START_for_TL -Run</v>
      </c>
      <c r="Q23" t="s">
        <v>200</v>
      </c>
      <c r="R23" t="str">
        <f t="shared" si="2"/>
        <v/>
      </c>
      <c r="U23" t="str">
        <f t="shared" si="7"/>
        <v/>
      </c>
    </row>
    <row r="24" spans="1:21" ht="18.350000000000001" thickBot="1" x14ac:dyDescent="0.85">
      <c r="C24" s="26">
        <f>D24-H24/3600/24</f>
        <v>44469.980092592588</v>
      </c>
      <c r="D24" s="67">
        <f>C25</f>
        <v>44469.982430555552</v>
      </c>
      <c r="E24" s="68"/>
      <c r="F24" s="82"/>
      <c r="G24" s="39" t="s">
        <v>83</v>
      </c>
      <c r="H24" s="2">
        <f>VLOOKUP(G24,List!B:C,2,0)</f>
        <v>202</v>
      </c>
      <c r="I24" s="39"/>
      <c r="J24" s="68"/>
      <c r="K24" s="2" t="str">
        <f>VLOOKUP(G24,List!B:E,4,0)</f>
        <v>dcsm-EF_MDM_ON</v>
      </c>
      <c r="L24" s="2">
        <f>VLOOKUP(G24,List!B:G,6,0)</f>
        <v>6</v>
      </c>
      <c r="M24" s="27">
        <f t="shared" si="0"/>
        <v>44469.976423611108</v>
      </c>
      <c r="N24" t="str">
        <f t="shared" si="6"/>
        <v>0000    CALL dcsm-EF_MDM_ON -Run</v>
      </c>
      <c r="Q24" t="s">
        <v>204</v>
      </c>
      <c r="R24" t="str">
        <f t="shared" si="2"/>
        <v/>
      </c>
      <c r="U24" t="str">
        <f t="shared" si="7"/>
        <v/>
      </c>
    </row>
    <row r="25" spans="1:21" ht="18.350000000000001" thickBot="1" x14ac:dyDescent="0.85">
      <c r="A25" s="29"/>
      <c r="B25" s="30"/>
      <c r="C25" s="31">
        <v>44469.982430555552</v>
      </c>
      <c r="D25" s="31">
        <f>C25+H25/3600/24</f>
        <v>44469.996319444443</v>
      </c>
      <c r="E25" s="32" t="s">
        <v>106</v>
      </c>
      <c r="F25" s="33"/>
      <c r="G25" s="34">
        <f>(C26-D24)*24*3600</f>
        <v>1800.0000002095476</v>
      </c>
      <c r="H25" s="35">
        <v>1200</v>
      </c>
      <c r="I25" s="36"/>
      <c r="K25" s="2" t="e">
        <f>VLOOKUP(G25,List!B:E,4,0)</f>
        <v>#N/A</v>
      </c>
      <c r="L25" s="2" t="e">
        <f>VLOOKUP(G25,List!B:G,6,0)</f>
        <v>#N/A</v>
      </c>
      <c r="M25" s="27">
        <f t="shared" si="0"/>
        <v>44469.978761574072</v>
      </c>
      <c r="N25" t="str">
        <f>"0000    WAIT_SEC  "&amp;TEXT(G25,"#0")</f>
        <v>0000    WAIT_SEC  1800</v>
      </c>
      <c r="Q25">
        <v>1200</v>
      </c>
      <c r="R25" t="e">
        <f t="shared" si="2"/>
        <v>#N/A</v>
      </c>
      <c r="U25" t="e">
        <f t="shared" si="7"/>
        <v>#N/A</v>
      </c>
    </row>
    <row r="26" spans="1:21" x14ac:dyDescent="0.8">
      <c r="C26" s="26">
        <f>D25+10/60/24</f>
        <v>44470.003263888888</v>
      </c>
      <c r="D26" s="27">
        <f t="shared" ref="D26:D89" si="10">C26+H26/3600/24</f>
        <v>44470.006388888891</v>
      </c>
      <c r="E26" s="37"/>
      <c r="F26" s="81" t="s">
        <v>9</v>
      </c>
      <c r="G26" s="39" t="s">
        <v>12</v>
      </c>
      <c r="H26" s="2">
        <f>VLOOKUP(G26,List!B:C,2,0)</f>
        <v>270</v>
      </c>
      <c r="I26" s="38"/>
      <c r="K26" s="2" t="str">
        <f>VLOOKUP(G26,List!B:E,4,0)</f>
        <v>dcsm-EF_HEPE_HV_ON_OBS_START</v>
      </c>
      <c r="L26" s="2">
        <f>VLOOKUP(G26,List!B:G,6,0)</f>
        <v>6</v>
      </c>
      <c r="M26" s="27">
        <f t="shared" si="0"/>
        <v>44469.999594907407</v>
      </c>
      <c r="N26" t="str">
        <f>+"0000    CALL "&amp;K26&amp;" -Run"</f>
        <v>0000    CALL dcsm-EF_HEPE_HV_ON_OBS_START -Run</v>
      </c>
      <c r="Q26" t="s">
        <v>217</v>
      </c>
      <c r="R26" t="str">
        <f t="shared" si="2"/>
        <v/>
      </c>
      <c r="U26" t="str">
        <f t="shared" si="7"/>
        <v/>
      </c>
    </row>
    <row r="27" spans="1:21" x14ac:dyDescent="0.8">
      <c r="C27" s="26">
        <f>D26</f>
        <v>44470.006388888891</v>
      </c>
      <c r="D27" s="26">
        <f t="shared" si="10"/>
        <v>44470.010370370372</v>
      </c>
      <c r="E27" s="2"/>
      <c r="F27" s="81"/>
      <c r="G27" s="28" t="s">
        <v>111</v>
      </c>
      <c r="H27" s="2">
        <f>VLOOKUP(G27,List!B:C,2,0)</f>
        <v>344</v>
      </c>
      <c r="I27" s="38"/>
      <c r="K27" s="2" t="str">
        <f>VLOOKUP(G27,List!B:E,4,0)</f>
        <v>dcsm-EF_ENA_HV_ON_H</v>
      </c>
      <c r="L27" s="2">
        <f>VLOOKUP(G27,List!B:G,6,0)</f>
        <v>18</v>
      </c>
      <c r="M27" s="27">
        <f t="shared" si="0"/>
        <v>44470.00271990741</v>
      </c>
      <c r="N27" t="str">
        <f t="shared" ref="N27:N39" si="11">+"0000    CALL "&amp;K27&amp;" -Run"</f>
        <v>0000    CALL dcsm-EF_ENA_HV_ON_H -Run</v>
      </c>
      <c r="Q27" t="s">
        <v>216</v>
      </c>
      <c r="R27" t="str">
        <f t="shared" si="2"/>
        <v/>
      </c>
      <c r="U27" t="str">
        <f t="shared" si="7"/>
        <v/>
      </c>
    </row>
    <row r="28" spans="1:21" x14ac:dyDescent="0.8">
      <c r="C28" s="26">
        <f t="shared" ref="C28:C33" si="12">D27</f>
        <v>44470.010370370372</v>
      </c>
      <c r="D28" s="26">
        <f t="shared" si="10"/>
        <v>44470.013611111113</v>
      </c>
      <c r="E28" s="2"/>
      <c r="F28" s="81"/>
      <c r="G28" s="69" t="s">
        <v>115</v>
      </c>
      <c r="H28" s="2">
        <f>VLOOKUP(G28,List!B:C,2,0)</f>
        <v>280</v>
      </c>
      <c r="I28" s="70" t="s">
        <v>313</v>
      </c>
      <c r="K28" s="2" t="str">
        <f>VLOOKUP(G28,List!B:E,4,0)</f>
        <v>dcsm-EF_MIA_HV_ON_RC</v>
      </c>
      <c r="L28" s="2">
        <f>VLOOKUP(G28,List!B:G,6,0)</f>
        <v>7</v>
      </c>
      <c r="M28" s="27">
        <f t="shared" si="0"/>
        <v>44470.006701388891</v>
      </c>
      <c r="N28" t="str">
        <f t="shared" si="11"/>
        <v>0000    CALL dcsm-EF_MIA_HV_ON_RC -Run</v>
      </c>
      <c r="Q28" t="s">
        <v>210</v>
      </c>
      <c r="R28" t="str">
        <f t="shared" si="2"/>
        <v/>
      </c>
      <c r="U28" t="str">
        <f t="shared" si="7"/>
        <v/>
      </c>
    </row>
    <row r="29" spans="1:21" x14ac:dyDescent="0.8">
      <c r="C29" s="26">
        <f t="shared" si="12"/>
        <v>44470.013611111113</v>
      </c>
      <c r="D29" s="26">
        <f t="shared" si="10"/>
        <v>44470.033935185187</v>
      </c>
      <c r="E29" s="2"/>
      <c r="F29" s="81"/>
      <c r="G29" s="2" t="s">
        <v>73</v>
      </c>
      <c r="H29" s="2">
        <f>VLOOKUP(G29,List!B:C,2,0)</f>
        <v>1756</v>
      </c>
      <c r="I29" s="38"/>
      <c r="K29" s="2" t="str">
        <f>VLOOKUP(G29,List!B:E,4,0)</f>
        <v>dcsm-EF_MEA_HV_ON</v>
      </c>
      <c r="L29" s="2">
        <f>VLOOKUP(G29,List!B:G,6,0)</f>
        <v>54</v>
      </c>
      <c r="M29" s="27">
        <f t="shared" si="0"/>
        <v>44470.009942129633</v>
      </c>
      <c r="N29" t="str">
        <f t="shared" si="11"/>
        <v>0000    CALL dcsm-EF_MEA_HV_ON -Run</v>
      </c>
      <c r="Q29" t="s">
        <v>205</v>
      </c>
      <c r="R29" t="str">
        <f t="shared" si="2"/>
        <v/>
      </c>
      <c r="U29" t="str">
        <f t="shared" si="7"/>
        <v/>
      </c>
    </row>
    <row r="30" spans="1:21" x14ac:dyDescent="0.8">
      <c r="C30" s="26">
        <f t="shared" si="12"/>
        <v>44470.033935185187</v>
      </c>
      <c r="D30" s="26">
        <f t="shared" si="10"/>
        <v>44470.067291666666</v>
      </c>
      <c r="E30" s="2"/>
      <c r="F30" s="81"/>
      <c r="G30" s="28" t="s">
        <v>296</v>
      </c>
      <c r="H30" s="2">
        <f>VLOOKUP(G30,List!B:C,2,0)</f>
        <v>2882</v>
      </c>
      <c r="I30" s="38"/>
      <c r="K30" s="2" t="str">
        <f>VLOOKUP(G30,List!B:E,4,0)</f>
        <v>dcsm-EF_MSA_HV_ON_1_VFB</v>
      </c>
      <c r="L30" s="2">
        <f>VLOOKUP(G30,List!B:G,6,0)</f>
        <v>108</v>
      </c>
      <c r="M30" s="27">
        <f t="shared" si="0"/>
        <v>44470.030266203707</v>
      </c>
      <c r="N30" t="str">
        <f t="shared" si="11"/>
        <v>0000    CALL dcsm-EF_MSA_HV_ON_1_VFB -Run</v>
      </c>
      <c r="Q30" t="s">
        <v>314</v>
      </c>
      <c r="R30" t="str">
        <f t="shared" si="2"/>
        <v/>
      </c>
      <c r="U30" t="str">
        <f t="shared" si="7"/>
        <v/>
      </c>
    </row>
    <row r="31" spans="1:21" x14ac:dyDescent="0.8">
      <c r="C31" s="26">
        <f t="shared" si="12"/>
        <v>44470.067291666666</v>
      </c>
      <c r="D31" s="26">
        <f t="shared" si="10"/>
        <v>44470.105046296296</v>
      </c>
      <c r="E31" s="2"/>
      <c r="F31" s="83"/>
      <c r="G31" s="28" t="s">
        <v>298</v>
      </c>
      <c r="H31" s="2">
        <f>VLOOKUP(G31,List!B:C,2,0)</f>
        <v>3262</v>
      </c>
      <c r="I31" s="38"/>
      <c r="K31" s="2" t="str">
        <f>VLOOKUP(G31,List!B:E,4,0)</f>
        <v>dcsm-EF_MSA_HV_ON_2_VFB</v>
      </c>
      <c r="L31" s="2">
        <f>VLOOKUP(G31,List!B:G,6,0)</f>
        <v>124</v>
      </c>
      <c r="M31" s="27">
        <f t="shared" si="0"/>
        <v>44470.063622685186</v>
      </c>
      <c r="N31" t="str">
        <f t="shared" si="11"/>
        <v>0000    CALL dcsm-EF_MSA_HV_ON_2_VFB -Run</v>
      </c>
      <c r="Q31" t="s">
        <v>315</v>
      </c>
      <c r="R31" t="str">
        <f t="shared" si="2"/>
        <v/>
      </c>
      <c r="U31" t="str">
        <f t="shared" si="7"/>
        <v/>
      </c>
    </row>
    <row r="32" spans="1:21" x14ac:dyDescent="0.8">
      <c r="C32" s="26">
        <f>D31</f>
        <v>44470.105046296296</v>
      </c>
      <c r="D32" s="26">
        <f t="shared" si="10"/>
        <v>44470.105532407404</v>
      </c>
      <c r="E32" s="2"/>
      <c r="F32" s="28" t="s">
        <v>33</v>
      </c>
      <c r="G32" s="28" t="s">
        <v>34</v>
      </c>
      <c r="H32" s="2">
        <f>VLOOKUP(G32,List!B:C,2,0)</f>
        <v>42</v>
      </c>
      <c r="I32" s="38"/>
      <c r="K32" s="2" t="str">
        <f>VLOOKUP(G32,List!B:E,4,0)</f>
        <v>dcsm-EF_BUS_TLM_MODE_5</v>
      </c>
      <c r="L32" s="2">
        <f>VLOOKUP(G32,List!B:G,6,0)</f>
        <v>2</v>
      </c>
      <c r="M32" s="27">
        <f t="shared" si="0"/>
        <v>44470.101377314815</v>
      </c>
      <c r="N32" t="str">
        <f>+"0000    CALL "&amp;K32&amp;" -Run"</f>
        <v>0000    CALL dcsm-EF_BUS_TLM_MODE_5 -Run</v>
      </c>
      <c r="Q32" t="s">
        <v>218</v>
      </c>
      <c r="R32" t="str">
        <f t="shared" si="2"/>
        <v/>
      </c>
      <c r="U32" t="str">
        <f t="shared" si="7"/>
        <v/>
      </c>
    </row>
    <row r="33" spans="1:21" x14ac:dyDescent="0.8">
      <c r="C33" s="40">
        <f t="shared" si="12"/>
        <v>44470.105532407404</v>
      </c>
      <c r="D33" s="40">
        <f>C34</f>
        <v>44470.465462962966</v>
      </c>
      <c r="E33" s="41" t="s">
        <v>272</v>
      </c>
      <c r="F33" s="42"/>
      <c r="G33" s="42"/>
      <c r="H33" s="43">
        <f>(D33-C33)*3600*24</f>
        <v>31098.000000533648</v>
      </c>
      <c r="I33" s="42">
        <f>H33/3600</f>
        <v>8.6383333334815688</v>
      </c>
      <c r="K33" s="2" t="e">
        <f>VLOOKUP(G33,List!B:E,4,0)</f>
        <v>#N/A</v>
      </c>
      <c r="L33" s="2" t="e">
        <f>VLOOKUP(G33,List!B:G,6,0)</f>
        <v>#N/A</v>
      </c>
      <c r="M33" s="27">
        <f t="shared" si="0"/>
        <v>44470.101863425924</v>
      </c>
      <c r="N33" t="str">
        <f>"0000    WAIT_SEC  "&amp;TEXT(H33,"#0")</f>
        <v>0000    WAIT_SEC  31098</v>
      </c>
      <c r="Q33">
        <v>31098</v>
      </c>
      <c r="R33" t="e">
        <f t="shared" si="2"/>
        <v>#N/A</v>
      </c>
      <c r="U33" t="e">
        <f t="shared" si="7"/>
        <v>#N/A</v>
      </c>
    </row>
    <row r="34" spans="1:21" x14ac:dyDescent="0.8">
      <c r="C34" s="26">
        <f>D34-H34/3600/24</f>
        <v>44470.465462962966</v>
      </c>
      <c r="D34" s="26">
        <f>C35</f>
        <v>44470.465949074074</v>
      </c>
      <c r="E34" s="2"/>
      <c r="F34" s="28" t="s">
        <v>35</v>
      </c>
      <c r="G34" s="28" t="s">
        <v>36</v>
      </c>
      <c r="H34" s="2">
        <f>VLOOKUP(G34,List!B:C,2,0)</f>
        <v>42</v>
      </c>
      <c r="I34" s="38"/>
      <c r="K34" s="2" t="str">
        <f>VLOOKUP(G34,List!B:E,4,0)</f>
        <v>dcsm-EF_BUS_TLM_MODE_10</v>
      </c>
      <c r="L34" s="2">
        <f>VLOOKUP(G34,List!B:G,6,0)</f>
        <v>2</v>
      </c>
      <c r="M34" s="27">
        <f t="shared" si="0"/>
        <v>44470.461793981485</v>
      </c>
      <c r="N34" t="str">
        <f t="shared" si="11"/>
        <v>0000    CALL dcsm-EF_BUS_TLM_MODE_10 -Run</v>
      </c>
      <c r="Q34" t="s">
        <v>219</v>
      </c>
      <c r="R34" t="str">
        <f t="shared" si="2"/>
        <v/>
      </c>
      <c r="U34" t="str">
        <f t="shared" si="7"/>
        <v/>
      </c>
    </row>
    <row r="35" spans="1:21" x14ac:dyDescent="0.8">
      <c r="C35" s="26">
        <f>D35-H35/3600/24</f>
        <v>44470.465949074074</v>
      </c>
      <c r="D35" s="26">
        <f>C36</f>
        <v>44470.468148148146</v>
      </c>
      <c r="E35" s="2"/>
      <c r="F35" s="84" t="s">
        <v>14</v>
      </c>
      <c r="G35" s="28" t="s">
        <v>15</v>
      </c>
      <c r="H35" s="2">
        <f>VLOOKUP(G35,List!B:C,2,0)</f>
        <v>190</v>
      </c>
      <c r="I35" s="38"/>
      <c r="K35" s="2" t="str">
        <f>VLOOKUP(G35,List!B:E,4,0)</f>
        <v>dcsm-EF_HEPE_HV_OFF_OBS_OFF</v>
      </c>
      <c r="L35" s="2">
        <f>VLOOKUP(G35,List!B:G,6,0)</f>
        <v>5</v>
      </c>
      <c r="M35" s="27">
        <f t="shared" si="0"/>
        <v>44470.462280092594</v>
      </c>
      <c r="N35" t="str">
        <f t="shared" si="11"/>
        <v>0000    CALL dcsm-EF_HEPE_HV_OFF_OBS_OFF -Run</v>
      </c>
      <c r="Q35" t="s">
        <v>220</v>
      </c>
      <c r="R35" t="str">
        <f t="shared" si="2"/>
        <v/>
      </c>
      <c r="U35" t="str">
        <f t="shared" si="7"/>
        <v/>
      </c>
    </row>
    <row r="36" spans="1:21" x14ac:dyDescent="0.8">
      <c r="C36" s="26">
        <f t="shared" ref="C36:C38" si="13">D36-H36/3600/24</f>
        <v>44470.468148148146</v>
      </c>
      <c r="D36" s="26">
        <f t="shared" ref="D36:D39" si="14">C37</f>
        <v>44470.47043981481</v>
      </c>
      <c r="E36" s="2"/>
      <c r="F36" s="84"/>
      <c r="G36" s="28" t="s">
        <v>16</v>
      </c>
      <c r="H36" s="2">
        <f>VLOOKUP(G36,List!B:C,2,0)</f>
        <v>198</v>
      </c>
      <c r="I36" s="38"/>
      <c r="K36" s="2" t="str">
        <f>VLOOKUP(G36,List!B:E,4,0)</f>
        <v>dcsm-EF_ENA_HV_OFF</v>
      </c>
      <c r="L36" s="2">
        <f>VLOOKUP(G36,List!B:G,6,0)</f>
        <v>4</v>
      </c>
      <c r="M36" s="27">
        <f t="shared" si="0"/>
        <v>44470.464479166665</v>
      </c>
      <c r="N36" t="str">
        <f t="shared" si="11"/>
        <v>0000    CALL dcsm-EF_ENA_HV_OFF -Run</v>
      </c>
      <c r="Q36" t="s">
        <v>221</v>
      </c>
      <c r="R36" t="str">
        <f t="shared" si="2"/>
        <v/>
      </c>
      <c r="U36" t="str">
        <f t="shared" si="7"/>
        <v/>
      </c>
    </row>
    <row r="37" spans="1:21" x14ac:dyDescent="0.8">
      <c r="C37" s="26">
        <f>D37-H37/3600/24</f>
        <v>44470.47043981481</v>
      </c>
      <c r="D37" s="26">
        <f t="shared" si="14"/>
        <v>44470.479398148142</v>
      </c>
      <c r="E37" s="2"/>
      <c r="F37" s="84"/>
      <c r="G37" s="28" t="s">
        <v>316</v>
      </c>
      <c r="H37" s="2">
        <f>VLOOKUP(G37,List!B:C,2,0)</f>
        <v>774</v>
      </c>
      <c r="I37" s="38"/>
      <c r="K37" s="2" t="str">
        <f>VLOOKUP(G37,List!B:E,4,0)</f>
        <v>dcsm-EF_MSA_HV_OFF_VFB</v>
      </c>
      <c r="L37" s="2">
        <f>VLOOKUP(G37,List!B:G,6,0)</f>
        <v>25</v>
      </c>
      <c r="M37" s="27">
        <f t="shared" si="0"/>
        <v>44470.466770833329</v>
      </c>
      <c r="N37" t="str">
        <f t="shared" si="11"/>
        <v>0000    CALL dcsm-EF_MSA_HV_OFF_VFB -Run</v>
      </c>
      <c r="Q37" t="s">
        <v>223</v>
      </c>
      <c r="R37" t="str">
        <f t="shared" si="2"/>
        <v/>
      </c>
      <c r="U37" t="str">
        <f t="shared" si="7"/>
        <v/>
      </c>
    </row>
    <row r="38" spans="1:21" x14ac:dyDescent="0.8">
      <c r="C38" s="26">
        <f t="shared" si="13"/>
        <v>44470.479398148142</v>
      </c>
      <c r="D38" s="26">
        <f t="shared" si="14"/>
        <v>44470.480092592588</v>
      </c>
      <c r="E38" s="2"/>
      <c r="F38" s="84"/>
      <c r="G38" s="28" t="s">
        <v>18</v>
      </c>
      <c r="H38" s="2">
        <f>VLOOKUP(G38,List!B:C,2,0)</f>
        <v>60</v>
      </c>
      <c r="I38" s="38"/>
      <c r="K38" s="2" t="str">
        <f>VLOOKUP(G38,List!B:E,4,0)</f>
        <v>dcsm-EF_MIA_HV_OFF</v>
      </c>
      <c r="L38" s="2">
        <f>VLOOKUP(G38,List!B:G,6,0)</f>
        <v>1</v>
      </c>
      <c r="M38" s="27">
        <f t="shared" si="0"/>
        <v>44470.475729166661</v>
      </c>
      <c r="N38" t="str">
        <f t="shared" si="11"/>
        <v>0000    CALL dcsm-EF_MIA_HV_OFF -Run</v>
      </c>
      <c r="Q38" t="s">
        <v>224</v>
      </c>
      <c r="R38" t="str">
        <f t="shared" si="2"/>
        <v/>
      </c>
      <c r="U38" t="str">
        <f t="shared" si="7"/>
        <v/>
      </c>
    </row>
    <row r="39" spans="1:21" ht="18.350000000000001" thickBot="1" x14ac:dyDescent="0.85">
      <c r="C39" s="26">
        <f>D39-H39/3600/24</f>
        <v>44470.480092592588</v>
      </c>
      <c r="D39" s="26">
        <f t="shared" si="14"/>
        <v>44470.482430555552</v>
      </c>
      <c r="E39" s="2"/>
      <c r="F39" s="84"/>
      <c r="G39" s="16" t="s">
        <v>79</v>
      </c>
      <c r="H39" s="2">
        <f>VLOOKUP(G39,List!B:C,2,0)</f>
        <v>202</v>
      </c>
      <c r="I39" s="38"/>
      <c r="K39" s="2" t="str">
        <f>VLOOKUP(G39,List!B:E,4,0)</f>
        <v>dcsm-EF_MEA_HV_OFF</v>
      </c>
      <c r="L39" s="2">
        <f>VLOOKUP(G39,List!B:G,6,0)</f>
        <v>20</v>
      </c>
      <c r="M39" s="27">
        <f t="shared" si="0"/>
        <v>44470.476423611108</v>
      </c>
      <c r="N39" t="str">
        <f t="shared" si="11"/>
        <v>0000    CALL dcsm-EF_MEA_HV_OFF -Run</v>
      </c>
      <c r="Q39" t="s">
        <v>227</v>
      </c>
      <c r="R39" t="str">
        <f t="shared" si="2"/>
        <v/>
      </c>
      <c r="U39" t="str">
        <f t="shared" si="7"/>
        <v/>
      </c>
    </row>
    <row r="40" spans="1:21" ht="18.350000000000001" thickBot="1" x14ac:dyDescent="0.85">
      <c r="A40" s="29"/>
      <c r="B40" s="30"/>
      <c r="C40" s="31">
        <v>44470.482430555552</v>
      </c>
      <c r="D40" s="31">
        <f>C40+H40/3600/24</f>
        <v>44470.496319444443</v>
      </c>
      <c r="E40" s="32" t="s">
        <v>107</v>
      </c>
      <c r="F40" s="33"/>
      <c r="G40" s="34">
        <f>(C41-D39)*24*3600</f>
        <v>1800.0000002095476</v>
      </c>
      <c r="H40" s="35">
        <v>1200</v>
      </c>
      <c r="I40" s="36"/>
      <c r="K40" s="2" t="e">
        <f>VLOOKUP(G40,List!B:E,4,0)</f>
        <v>#N/A</v>
      </c>
      <c r="L40" s="2" t="e">
        <f>VLOOKUP(G40,List!B:G,6,0)</f>
        <v>#N/A</v>
      </c>
      <c r="M40" s="27">
        <f t="shared" si="0"/>
        <v>44470.478761574072</v>
      </c>
      <c r="N40" t="str">
        <f>"0000    WAIT_SEC  "&amp;TEXT(G40,"#0")</f>
        <v>0000    WAIT_SEC  1800</v>
      </c>
      <c r="Q40">
        <v>1200</v>
      </c>
      <c r="R40" t="e">
        <f t="shared" si="2"/>
        <v>#N/A</v>
      </c>
      <c r="U40" t="e">
        <f t="shared" si="7"/>
        <v>#N/A</v>
      </c>
    </row>
    <row r="41" spans="1:21" x14ac:dyDescent="0.8">
      <c r="C41" s="26">
        <f>D40+10/60/24</f>
        <v>44470.503263888888</v>
      </c>
      <c r="D41" s="27">
        <f t="shared" si="10"/>
        <v>44470.506388888891</v>
      </c>
      <c r="E41" s="37"/>
      <c r="F41" s="81" t="s">
        <v>9</v>
      </c>
      <c r="G41" s="39" t="s">
        <v>12</v>
      </c>
      <c r="H41" s="2">
        <f>VLOOKUP(G41,List!B:C,2,0)</f>
        <v>270</v>
      </c>
      <c r="I41" s="38"/>
      <c r="K41" s="2" t="str">
        <f>VLOOKUP(G41,List!B:E,4,0)</f>
        <v>dcsm-EF_HEPE_HV_ON_OBS_START</v>
      </c>
      <c r="L41" s="2">
        <f>VLOOKUP(G41,List!B:G,6,0)</f>
        <v>6</v>
      </c>
      <c r="M41" s="27">
        <f t="shared" si="0"/>
        <v>44470.499594907407</v>
      </c>
      <c r="N41" t="str">
        <f>+"0000    CALL "&amp;K41&amp;" -Run"</f>
        <v>0000    CALL dcsm-EF_HEPE_HV_ON_OBS_START -Run</v>
      </c>
      <c r="Q41" t="s">
        <v>217</v>
      </c>
      <c r="R41" t="str">
        <f t="shared" si="2"/>
        <v/>
      </c>
      <c r="U41" t="str">
        <f t="shared" si="7"/>
        <v/>
      </c>
    </row>
    <row r="42" spans="1:21" x14ac:dyDescent="0.8">
      <c r="C42" s="26">
        <f>D41</f>
        <v>44470.506388888891</v>
      </c>
      <c r="D42" s="26">
        <f t="shared" si="10"/>
        <v>44470.510370370372</v>
      </c>
      <c r="E42" s="2"/>
      <c r="F42" s="81"/>
      <c r="G42" s="28" t="s">
        <v>111</v>
      </c>
      <c r="H42" s="2">
        <f>VLOOKUP(G42,List!B:C,2,0)</f>
        <v>344</v>
      </c>
      <c r="I42" s="38"/>
      <c r="K42" s="2" t="str">
        <f>VLOOKUP(G42,List!B:E,4,0)</f>
        <v>dcsm-EF_ENA_HV_ON_H</v>
      </c>
      <c r="L42" s="2">
        <f>VLOOKUP(G42,List!B:G,6,0)</f>
        <v>18</v>
      </c>
      <c r="M42" s="27">
        <f t="shared" si="0"/>
        <v>44470.50271990741</v>
      </c>
      <c r="N42" t="str">
        <f t="shared" ref="N42:N54" si="15">+"0000    CALL "&amp;K42&amp;" -Run"</f>
        <v>0000    CALL dcsm-EF_ENA_HV_ON_H -Run</v>
      </c>
      <c r="Q42" t="s">
        <v>216</v>
      </c>
      <c r="R42" t="str">
        <f t="shared" si="2"/>
        <v/>
      </c>
      <c r="U42" t="str">
        <f t="shared" si="7"/>
        <v/>
      </c>
    </row>
    <row r="43" spans="1:21" x14ac:dyDescent="0.8">
      <c r="C43" s="26">
        <f t="shared" ref="C43:C48" si="16">D42</f>
        <v>44470.510370370372</v>
      </c>
      <c r="D43" s="26">
        <f t="shared" si="10"/>
        <v>44470.513402777782</v>
      </c>
      <c r="E43" s="2"/>
      <c r="F43" s="81"/>
      <c r="G43" s="71" t="s">
        <v>117</v>
      </c>
      <c r="H43" s="2">
        <f>VLOOKUP(G43,List!B:C,2,0)</f>
        <v>262</v>
      </c>
      <c r="I43" s="70" t="s">
        <v>317</v>
      </c>
      <c r="K43" s="2" t="str">
        <f>VLOOKUP(G43,List!B:E,4,0)</f>
        <v>dcsm-EF_MIA_HV_ON_SW_RC</v>
      </c>
      <c r="L43" s="2">
        <f>VLOOKUP(G43,List!B:G,6,0)</f>
        <v>7</v>
      </c>
      <c r="M43" s="27">
        <f t="shared" si="0"/>
        <v>44470.506701388891</v>
      </c>
      <c r="N43" t="str">
        <f t="shared" si="15"/>
        <v>0000    CALL dcsm-EF_MIA_HV_ON_SW_RC -Run</v>
      </c>
      <c r="Q43" t="s">
        <v>212</v>
      </c>
      <c r="R43" t="str">
        <f t="shared" si="2"/>
        <v/>
      </c>
      <c r="U43" t="str">
        <f t="shared" si="7"/>
        <v/>
      </c>
    </row>
    <row r="44" spans="1:21" x14ac:dyDescent="0.8">
      <c r="C44" s="26">
        <f t="shared" si="16"/>
        <v>44470.513402777782</v>
      </c>
      <c r="D44" s="26">
        <f t="shared" si="10"/>
        <v>44470.533726851856</v>
      </c>
      <c r="E44" s="2"/>
      <c r="F44" s="81"/>
      <c r="G44" s="2" t="s">
        <v>73</v>
      </c>
      <c r="H44" s="2">
        <f>VLOOKUP(G44,List!B:C,2,0)</f>
        <v>1756</v>
      </c>
      <c r="I44" s="38"/>
      <c r="K44" s="2" t="str">
        <f>VLOOKUP(G44,List!B:E,4,0)</f>
        <v>dcsm-EF_MEA_HV_ON</v>
      </c>
      <c r="L44" s="2">
        <f>VLOOKUP(G44,List!B:G,6,0)</f>
        <v>54</v>
      </c>
      <c r="M44" s="27">
        <f t="shared" si="0"/>
        <v>44470.509733796302</v>
      </c>
      <c r="N44" t="str">
        <f t="shared" si="15"/>
        <v>0000    CALL dcsm-EF_MEA_HV_ON -Run</v>
      </c>
      <c r="Q44" t="s">
        <v>205</v>
      </c>
      <c r="R44" t="str">
        <f t="shared" si="2"/>
        <v/>
      </c>
      <c r="U44" t="str">
        <f t="shared" si="7"/>
        <v/>
      </c>
    </row>
    <row r="45" spans="1:21" x14ac:dyDescent="0.8">
      <c r="C45" s="26">
        <f t="shared" si="16"/>
        <v>44470.533726851856</v>
      </c>
      <c r="D45" s="26">
        <f t="shared" si="10"/>
        <v>44470.567083333335</v>
      </c>
      <c r="E45" s="2"/>
      <c r="F45" s="81"/>
      <c r="G45" s="28" t="s">
        <v>296</v>
      </c>
      <c r="H45" s="2">
        <f>VLOOKUP(G45,List!B:C,2,0)</f>
        <v>2882</v>
      </c>
      <c r="I45" s="38"/>
      <c r="K45" s="2" t="str">
        <f>VLOOKUP(G45,List!B:E,4,0)</f>
        <v>dcsm-EF_MSA_HV_ON_1_VFB</v>
      </c>
      <c r="L45" s="2">
        <f>VLOOKUP(G45,List!B:G,6,0)</f>
        <v>108</v>
      </c>
      <c r="M45" s="27">
        <f>C45-317/3600/24</f>
        <v>44470.530057870375</v>
      </c>
      <c r="N45" t="str">
        <f t="shared" si="15"/>
        <v>0000    CALL dcsm-EF_MSA_HV_ON_1_VFB -Run</v>
      </c>
      <c r="Q45" t="s">
        <v>314</v>
      </c>
      <c r="R45" t="str">
        <f t="shared" si="2"/>
        <v/>
      </c>
      <c r="U45" t="str">
        <f t="shared" si="7"/>
        <v/>
      </c>
    </row>
    <row r="46" spans="1:21" x14ac:dyDescent="0.8">
      <c r="C46" s="26">
        <f t="shared" si="16"/>
        <v>44470.567083333335</v>
      </c>
      <c r="D46" s="26">
        <f t="shared" si="10"/>
        <v>44470.604837962965</v>
      </c>
      <c r="E46" s="2"/>
      <c r="F46" s="83"/>
      <c r="G46" s="28" t="s">
        <v>298</v>
      </c>
      <c r="H46" s="2">
        <f>VLOOKUP(G46,List!B:C,2,0)</f>
        <v>3262</v>
      </c>
      <c r="I46" s="38"/>
      <c r="K46" s="2" t="str">
        <f>VLOOKUP(G46,List!B:E,4,0)</f>
        <v>dcsm-EF_MSA_HV_ON_2_VFB</v>
      </c>
      <c r="L46" s="2">
        <f>VLOOKUP(G46,List!B:G,6,0)</f>
        <v>124</v>
      </c>
      <c r="M46" s="27">
        <f t="shared" ref="M46:M109" si="17">C46-317/3600/24</f>
        <v>44470.563414351855</v>
      </c>
      <c r="N46" t="str">
        <f t="shared" si="15"/>
        <v>0000    CALL dcsm-EF_MSA_HV_ON_2_VFB -Run</v>
      </c>
      <c r="Q46" t="s">
        <v>315</v>
      </c>
      <c r="R46" t="str">
        <f t="shared" si="2"/>
        <v/>
      </c>
      <c r="U46" t="str">
        <f t="shared" si="7"/>
        <v/>
      </c>
    </row>
    <row r="47" spans="1:21" x14ac:dyDescent="0.8">
      <c r="C47" s="26">
        <f>D46</f>
        <v>44470.604837962965</v>
      </c>
      <c r="D47" s="26">
        <f t="shared" si="10"/>
        <v>44470.605324074073</v>
      </c>
      <c r="E47" s="2"/>
      <c r="F47" s="28" t="s">
        <v>33</v>
      </c>
      <c r="G47" s="28" t="s">
        <v>34</v>
      </c>
      <c r="H47" s="2">
        <f>VLOOKUP(G47,List!B:C,2,0)</f>
        <v>42</v>
      </c>
      <c r="I47" s="38"/>
      <c r="K47" s="2" t="str">
        <f>VLOOKUP(G47,List!B:E,4,0)</f>
        <v>dcsm-EF_BUS_TLM_MODE_5</v>
      </c>
      <c r="L47" s="2">
        <f>VLOOKUP(G47,List!B:G,6,0)</f>
        <v>2</v>
      </c>
      <c r="M47" s="27">
        <f t="shared" si="17"/>
        <v>44470.601168981484</v>
      </c>
      <c r="N47" t="str">
        <f>+"0000    CALL "&amp;K47&amp;" -Run"</f>
        <v>0000    CALL dcsm-EF_BUS_TLM_MODE_5 -Run</v>
      </c>
      <c r="Q47" t="s">
        <v>218</v>
      </c>
      <c r="R47" t="str">
        <f t="shared" si="2"/>
        <v/>
      </c>
      <c r="U47" t="str">
        <f t="shared" si="7"/>
        <v/>
      </c>
    </row>
    <row r="48" spans="1:21" x14ac:dyDescent="0.8">
      <c r="C48" s="40">
        <f t="shared" si="16"/>
        <v>44470.605324074073</v>
      </c>
      <c r="D48" s="40">
        <f>C49</f>
        <v>44470.736296296302</v>
      </c>
      <c r="E48" s="41" t="s">
        <v>273</v>
      </c>
      <c r="F48" s="42"/>
      <c r="G48" s="42"/>
      <c r="H48" s="43">
        <f>(D48-C48)*3600*24</f>
        <v>11316.000000550412</v>
      </c>
      <c r="I48" s="42">
        <f>H48/3600</f>
        <v>3.1433333334862255</v>
      </c>
      <c r="K48" s="2" t="e">
        <f>VLOOKUP(G48,List!B:E,4,0)</f>
        <v>#N/A</v>
      </c>
      <c r="L48" s="2" t="e">
        <f>VLOOKUP(G48,List!B:G,6,0)</f>
        <v>#N/A</v>
      </c>
      <c r="M48" s="27">
        <f t="shared" si="17"/>
        <v>44470.601655092592</v>
      </c>
      <c r="N48" t="str">
        <f>"0000    WAIT_SEC  "&amp;TEXT(H48,"#0")</f>
        <v>0000    WAIT_SEC  11316</v>
      </c>
      <c r="Q48">
        <v>11316</v>
      </c>
      <c r="R48" t="e">
        <f t="shared" si="2"/>
        <v>#N/A</v>
      </c>
      <c r="U48" t="e">
        <f t="shared" si="7"/>
        <v>#N/A</v>
      </c>
    </row>
    <row r="49" spans="1:21" x14ac:dyDescent="0.8">
      <c r="C49" s="26">
        <f>D49-H49/3600/24</f>
        <v>44470.736296296302</v>
      </c>
      <c r="D49" s="26">
        <f>C50</f>
        <v>44470.73678240741</v>
      </c>
      <c r="E49" s="2"/>
      <c r="F49" s="28" t="s">
        <v>35</v>
      </c>
      <c r="G49" s="28" t="s">
        <v>36</v>
      </c>
      <c r="H49" s="2">
        <f>VLOOKUP(G49,List!B:C,2,0)</f>
        <v>42</v>
      </c>
      <c r="I49" s="38"/>
      <c r="K49" s="2" t="str">
        <f>VLOOKUP(G49,List!B:E,4,0)</f>
        <v>dcsm-EF_BUS_TLM_MODE_10</v>
      </c>
      <c r="L49" s="2">
        <f>VLOOKUP(G49,List!B:G,6,0)</f>
        <v>2</v>
      </c>
      <c r="M49" s="27">
        <f t="shared" si="17"/>
        <v>44470.732627314821</v>
      </c>
      <c r="N49" t="str">
        <f t="shared" si="15"/>
        <v>0000    CALL dcsm-EF_BUS_TLM_MODE_10 -Run</v>
      </c>
      <c r="Q49" t="s">
        <v>219</v>
      </c>
      <c r="R49" t="str">
        <f t="shared" si="2"/>
        <v/>
      </c>
      <c r="U49" t="str">
        <f t="shared" si="7"/>
        <v/>
      </c>
    </row>
    <row r="50" spans="1:21" x14ac:dyDescent="0.8">
      <c r="C50" s="26">
        <f>D50-H50/3600/24</f>
        <v>44470.73678240741</v>
      </c>
      <c r="D50" s="26">
        <f>C51</f>
        <v>44470.738981481481</v>
      </c>
      <c r="E50" s="2"/>
      <c r="F50" s="84" t="s">
        <v>14</v>
      </c>
      <c r="G50" s="28" t="s">
        <v>15</v>
      </c>
      <c r="H50" s="2">
        <f>VLOOKUP(G50,List!B:C,2,0)</f>
        <v>190</v>
      </c>
      <c r="I50" s="38"/>
      <c r="K50" s="2" t="str">
        <f>VLOOKUP(G50,List!B:E,4,0)</f>
        <v>dcsm-EF_HEPE_HV_OFF_OBS_OFF</v>
      </c>
      <c r="L50" s="2">
        <f>VLOOKUP(G50,List!B:G,6,0)</f>
        <v>5</v>
      </c>
      <c r="M50" s="27">
        <f t="shared" si="17"/>
        <v>44470.733113425929</v>
      </c>
      <c r="N50" t="str">
        <f t="shared" si="15"/>
        <v>0000    CALL dcsm-EF_HEPE_HV_OFF_OBS_OFF -Run</v>
      </c>
      <c r="Q50" t="s">
        <v>220</v>
      </c>
      <c r="R50" t="str">
        <f t="shared" si="2"/>
        <v/>
      </c>
      <c r="U50" t="str">
        <f t="shared" si="7"/>
        <v/>
      </c>
    </row>
    <row r="51" spans="1:21" x14ac:dyDescent="0.8">
      <c r="C51" s="26">
        <f t="shared" ref="C51:C53" si="18">D51-H51/3600/24</f>
        <v>44470.738981481481</v>
      </c>
      <c r="D51" s="26">
        <f t="shared" ref="D51:D54" si="19">C52</f>
        <v>44470.741273148145</v>
      </c>
      <c r="E51" s="2"/>
      <c r="F51" s="84"/>
      <c r="G51" s="28" t="s">
        <v>16</v>
      </c>
      <c r="H51" s="2">
        <f>VLOOKUP(G51,List!B:C,2,0)</f>
        <v>198</v>
      </c>
      <c r="I51" s="38"/>
      <c r="K51" s="2" t="str">
        <f>VLOOKUP(G51,List!B:E,4,0)</f>
        <v>dcsm-EF_ENA_HV_OFF</v>
      </c>
      <c r="L51" s="2">
        <f>VLOOKUP(G51,List!B:G,6,0)</f>
        <v>4</v>
      </c>
      <c r="M51" s="27">
        <f t="shared" si="17"/>
        <v>44470.735312500001</v>
      </c>
      <c r="N51" t="str">
        <f t="shared" si="15"/>
        <v>0000    CALL dcsm-EF_ENA_HV_OFF -Run</v>
      </c>
      <c r="Q51" t="s">
        <v>221</v>
      </c>
      <c r="R51" t="str">
        <f t="shared" si="2"/>
        <v/>
      </c>
      <c r="U51" t="str">
        <f t="shared" si="7"/>
        <v/>
      </c>
    </row>
    <row r="52" spans="1:21" x14ac:dyDescent="0.8">
      <c r="C52" s="26">
        <f>D52-H52/3600/24</f>
        <v>44470.741273148145</v>
      </c>
      <c r="D52" s="26">
        <f t="shared" si="19"/>
        <v>44470.750231481477</v>
      </c>
      <c r="E52" s="2"/>
      <c r="F52" s="84"/>
      <c r="G52" s="28" t="s">
        <v>316</v>
      </c>
      <c r="H52" s="2">
        <f>VLOOKUP(G52,List!B:C,2,0)</f>
        <v>774</v>
      </c>
      <c r="I52" s="38"/>
      <c r="K52" s="2" t="str">
        <f>VLOOKUP(G52,List!B:E,4,0)</f>
        <v>dcsm-EF_MSA_HV_OFF_VFB</v>
      </c>
      <c r="L52" s="2">
        <f>VLOOKUP(G52,List!B:G,6,0)</f>
        <v>25</v>
      </c>
      <c r="M52" s="27">
        <f t="shared" si="17"/>
        <v>44470.737604166665</v>
      </c>
      <c r="N52" t="str">
        <f t="shared" si="15"/>
        <v>0000    CALL dcsm-EF_MSA_HV_OFF_VFB -Run</v>
      </c>
      <c r="Q52" t="s">
        <v>223</v>
      </c>
      <c r="R52" t="str">
        <f t="shared" si="2"/>
        <v/>
      </c>
      <c r="U52" t="str">
        <f t="shared" si="7"/>
        <v/>
      </c>
    </row>
    <row r="53" spans="1:21" x14ac:dyDescent="0.8">
      <c r="C53" s="26">
        <f t="shared" si="18"/>
        <v>44470.750231481477</v>
      </c>
      <c r="D53" s="26">
        <f t="shared" si="19"/>
        <v>44470.750925925924</v>
      </c>
      <c r="E53" s="2"/>
      <c r="F53" s="84"/>
      <c r="G53" s="28" t="s">
        <v>18</v>
      </c>
      <c r="H53" s="2">
        <f>VLOOKUP(G53,List!B:C,2,0)</f>
        <v>60</v>
      </c>
      <c r="I53" s="38"/>
      <c r="K53" s="2" t="str">
        <f>VLOOKUP(G53,List!B:E,4,0)</f>
        <v>dcsm-EF_MIA_HV_OFF</v>
      </c>
      <c r="L53" s="2">
        <f>VLOOKUP(G53,List!B:G,6,0)</f>
        <v>1</v>
      </c>
      <c r="M53" s="27">
        <f t="shared" si="17"/>
        <v>44470.746562499997</v>
      </c>
      <c r="N53" t="str">
        <f t="shared" si="15"/>
        <v>0000    CALL dcsm-EF_MIA_HV_OFF -Run</v>
      </c>
      <c r="Q53" t="s">
        <v>224</v>
      </c>
      <c r="R53" t="str">
        <f t="shared" si="2"/>
        <v/>
      </c>
      <c r="U53" t="str">
        <f t="shared" si="7"/>
        <v/>
      </c>
    </row>
    <row r="54" spans="1:21" ht="18.350000000000001" thickBot="1" x14ac:dyDescent="0.85">
      <c r="C54" s="26">
        <f>D54-H54/3600/24</f>
        <v>44470.750925925924</v>
      </c>
      <c r="D54" s="26">
        <f t="shared" si="19"/>
        <v>44470.753263888888</v>
      </c>
      <c r="E54" s="2"/>
      <c r="F54" s="84"/>
      <c r="G54" s="16" t="s">
        <v>79</v>
      </c>
      <c r="H54" s="2">
        <f>VLOOKUP(G54,List!B:C,2,0)</f>
        <v>202</v>
      </c>
      <c r="I54" s="38"/>
      <c r="K54" s="2" t="str">
        <f>VLOOKUP(G54,List!B:E,4,0)</f>
        <v>dcsm-EF_MEA_HV_OFF</v>
      </c>
      <c r="L54" s="2">
        <f>VLOOKUP(G54,List!B:G,6,0)</f>
        <v>20</v>
      </c>
      <c r="M54" s="27">
        <f t="shared" si="17"/>
        <v>44470.747256944444</v>
      </c>
      <c r="N54" t="str">
        <f t="shared" si="15"/>
        <v>0000    CALL dcsm-EF_MEA_HV_OFF -Run</v>
      </c>
      <c r="Q54" t="s">
        <v>227</v>
      </c>
      <c r="R54" t="str">
        <f t="shared" si="2"/>
        <v/>
      </c>
      <c r="U54" t="str">
        <f t="shared" si="7"/>
        <v/>
      </c>
    </row>
    <row r="55" spans="1:21" ht="18.350000000000001" thickBot="1" x14ac:dyDescent="0.85">
      <c r="A55" s="29"/>
      <c r="B55" s="30"/>
      <c r="C55" s="31">
        <v>44470.753263888888</v>
      </c>
      <c r="D55" s="31">
        <f>C55+H55/3600/24</f>
        <v>44470.767152777778</v>
      </c>
      <c r="E55" s="32" t="s">
        <v>108</v>
      </c>
      <c r="F55" s="33"/>
      <c r="G55" s="34">
        <f>(C56-D54)*24*3600</f>
        <v>1800.0000002095476</v>
      </c>
      <c r="H55" s="35">
        <v>1200</v>
      </c>
      <c r="I55" s="36"/>
      <c r="K55" s="2" t="e">
        <f>VLOOKUP(G55,List!B:E,4,0)</f>
        <v>#N/A</v>
      </c>
      <c r="L55" s="2" t="e">
        <f>VLOOKUP(G55,List!B:G,6,0)</f>
        <v>#N/A</v>
      </c>
      <c r="M55" s="27">
        <f t="shared" si="17"/>
        <v>44470.749594907407</v>
      </c>
      <c r="N55" t="str">
        <f>"0000    WAIT_SEC  "&amp;TEXT(G55,"#0")</f>
        <v>0000    WAIT_SEC  1800</v>
      </c>
      <c r="Q55">
        <v>1200</v>
      </c>
      <c r="R55" t="e">
        <f t="shared" si="2"/>
        <v>#N/A</v>
      </c>
      <c r="U55" t="e">
        <f t="shared" si="7"/>
        <v>#N/A</v>
      </c>
    </row>
    <row r="56" spans="1:21" x14ac:dyDescent="0.8">
      <c r="C56" s="26">
        <f>D55+10/60/24</f>
        <v>44470.774097222224</v>
      </c>
      <c r="D56" s="27">
        <f t="shared" si="10"/>
        <v>44470.777222222227</v>
      </c>
      <c r="E56" s="37"/>
      <c r="F56" s="81" t="s">
        <v>9</v>
      </c>
      <c r="G56" s="39" t="s">
        <v>12</v>
      </c>
      <c r="H56" s="2">
        <f>VLOOKUP(G56,List!B:C,2,0)</f>
        <v>270</v>
      </c>
      <c r="I56" s="38"/>
      <c r="K56" s="2" t="str">
        <f>VLOOKUP(G56,List!B:E,4,0)</f>
        <v>dcsm-EF_HEPE_HV_ON_OBS_START</v>
      </c>
      <c r="L56" s="2">
        <f>VLOOKUP(G56,List!B:G,6,0)</f>
        <v>6</v>
      </c>
      <c r="M56" s="27">
        <f t="shared" si="17"/>
        <v>44470.770428240743</v>
      </c>
      <c r="N56" t="str">
        <f>+"0000    CALL "&amp;K56&amp;" -Run"</f>
        <v>0000    CALL dcsm-EF_HEPE_HV_ON_OBS_START -Run</v>
      </c>
      <c r="Q56" t="s">
        <v>217</v>
      </c>
      <c r="R56" t="str">
        <f t="shared" si="2"/>
        <v/>
      </c>
      <c r="U56" t="str">
        <f t="shared" si="7"/>
        <v/>
      </c>
    </row>
    <row r="57" spans="1:21" x14ac:dyDescent="0.8">
      <c r="C57" s="26">
        <f>D56</f>
        <v>44470.777222222227</v>
      </c>
      <c r="D57" s="26">
        <f t="shared" si="10"/>
        <v>44470.781203703707</v>
      </c>
      <c r="E57" s="2"/>
      <c r="F57" s="81"/>
      <c r="G57" s="28" t="s">
        <v>111</v>
      </c>
      <c r="H57" s="2">
        <f>VLOOKUP(G57,List!B:C,2,0)</f>
        <v>344</v>
      </c>
      <c r="I57" s="38"/>
      <c r="K57" s="2" t="str">
        <f>VLOOKUP(G57,List!B:E,4,0)</f>
        <v>dcsm-EF_ENA_HV_ON_H</v>
      </c>
      <c r="L57" s="2">
        <f>VLOOKUP(G57,List!B:G,6,0)</f>
        <v>18</v>
      </c>
      <c r="M57" s="27">
        <f t="shared" si="17"/>
        <v>44470.773553240746</v>
      </c>
      <c r="N57" t="str">
        <f t="shared" ref="N57:N69" si="20">+"0000    CALL "&amp;K57&amp;" -Run"</f>
        <v>0000    CALL dcsm-EF_ENA_HV_ON_H -Run</v>
      </c>
      <c r="Q57" t="s">
        <v>216</v>
      </c>
      <c r="R57" t="str">
        <f t="shared" si="2"/>
        <v/>
      </c>
      <c r="U57" t="str">
        <f t="shared" si="7"/>
        <v/>
      </c>
    </row>
    <row r="58" spans="1:21" x14ac:dyDescent="0.8">
      <c r="C58" s="26">
        <f t="shared" ref="C58:C63" si="21">D57</f>
        <v>44470.781203703707</v>
      </c>
      <c r="D58" s="26">
        <f t="shared" si="10"/>
        <v>44470.784236111118</v>
      </c>
      <c r="E58" s="2"/>
      <c r="F58" s="81"/>
      <c r="G58" s="71" t="s">
        <v>117</v>
      </c>
      <c r="H58" s="2">
        <f>VLOOKUP(G58,List!B:C,2,0)</f>
        <v>262</v>
      </c>
      <c r="I58" s="70" t="s">
        <v>317</v>
      </c>
      <c r="K58" s="2" t="str">
        <f>VLOOKUP(G58,List!B:E,4,0)</f>
        <v>dcsm-EF_MIA_HV_ON_SW_RC</v>
      </c>
      <c r="L58" s="2">
        <f>VLOOKUP(G58,List!B:G,6,0)</f>
        <v>7</v>
      </c>
      <c r="M58" s="27">
        <f t="shared" si="17"/>
        <v>44470.777534722227</v>
      </c>
      <c r="N58" t="str">
        <f t="shared" si="20"/>
        <v>0000    CALL dcsm-EF_MIA_HV_ON_SW_RC -Run</v>
      </c>
      <c r="Q58" t="s">
        <v>212</v>
      </c>
      <c r="R58" t="str">
        <f t="shared" si="2"/>
        <v/>
      </c>
      <c r="U58" t="str">
        <f t="shared" si="7"/>
        <v/>
      </c>
    </row>
    <row r="59" spans="1:21" x14ac:dyDescent="0.8">
      <c r="C59" s="26">
        <f t="shared" si="21"/>
        <v>44470.784236111118</v>
      </c>
      <c r="D59" s="26">
        <f t="shared" si="10"/>
        <v>44470.804560185192</v>
      </c>
      <c r="E59" s="2"/>
      <c r="F59" s="81"/>
      <c r="G59" s="2" t="s">
        <v>73</v>
      </c>
      <c r="H59" s="2">
        <f>VLOOKUP(G59,List!B:C,2,0)</f>
        <v>1756</v>
      </c>
      <c r="I59" s="38"/>
      <c r="K59" s="2" t="str">
        <f>VLOOKUP(G59,List!B:E,4,0)</f>
        <v>dcsm-EF_MEA_HV_ON</v>
      </c>
      <c r="L59" s="2">
        <f>VLOOKUP(G59,List!B:G,6,0)</f>
        <v>54</v>
      </c>
      <c r="M59" s="27">
        <f t="shared" si="17"/>
        <v>44470.780567129637</v>
      </c>
      <c r="N59" t="str">
        <f t="shared" si="20"/>
        <v>0000    CALL dcsm-EF_MEA_HV_ON -Run</v>
      </c>
      <c r="Q59" t="s">
        <v>205</v>
      </c>
      <c r="R59" t="str">
        <f t="shared" si="2"/>
        <v/>
      </c>
      <c r="U59" t="str">
        <f t="shared" si="7"/>
        <v/>
      </c>
    </row>
    <row r="60" spans="1:21" x14ac:dyDescent="0.8">
      <c r="C60" s="26">
        <f t="shared" si="21"/>
        <v>44470.804560185192</v>
      </c>
      <c r="D60" s="26">
        <f t="shared" si="10"/>
        <v>44470.837916666671</v>
      </c>
      <c r="E60" s="2"/>
      <c r="F60" s="81"/>
      <c r="G60" s="28" t="s">
        <v>296</v>
      </c>
      <c r="H60" s="2">
        <f>VLOOKUP(G60,List!B:C,2,0)</f>
        <v>2882</v>
      </c>
      <c r="I60" s="38"/>
      <c r="K60" s="2" t="str">
        <f>VLOOKUP(G60,List!B:E,4,0)</f>
        <v>dcsm-EF_MSA_HV_ON_1_VFB</v>
      </c>
      <c r="L60" s="2">
        <f>VLOOKUP(G60,List!B:G,6,0)</f>
        <v>108</v>
      </c>
      <c r="M60" s="27">
        <f t="shared" si="17"/>
        <v>44470.800891203711</v>
      </c>
      <c r="N60" t="str">
        <f t="shared" si="20"/>
        <v>0000    CALL dcsm-EF_MSA_HV_ON_1_VFB -Run</v>
      </c>
      <c r="Q60" t="s">
        <v>314</v>
      </c>
      <c r="R60" t="str">
        <f t="shared" si="2"/>
        <v/>
      </c>
      <c r="U60" t="str">
        <f t="shared" si="7"/>
        <v/>
      </c>
    </row>
    <row r="61" spans="1:21" x14ac:dyDescent="0.8">
      <c r="C61" s="26">
        <f t="shared" si="21"/>
        <v>44470.837916666671</v>
      </c>
      <c r="D61" s="26">
        <f t="shared" si="10"/>
        <v>44470.8756712963</v>
      </c>
      <c r="E61" s="2"/>
      <c r="F61" s="83"/>
      <c r="G61" s="28" t="s">
        <v>298</v>
      </c>
      <c r="H61" s="2">
        <f>VLOOKUP(G61,List!B:C,2,0)</f>
        <v>3262</v>
      </c>
      <c r="I61" s="38"/>
      <c r="K61" s="2" t="str">
        <f>VLOOKUP(G61,List!B:E,4,0)</f>
        <v>dcsm-EF_MSA_HV_ON_2_VFB</v>
      </c>
      <c r="L61" s="2">
        <f>VLOOKUP(G61,List!B:G,6,0)</f>
        <v>124</v>
      </c>
      <c r="M61" s="27">
        <f t="shared" si="17"/>
        <v>44470.83424768519</v>
      </c>
      <c r="N61" t="str">
        <f t="shared" si="20"/>
        <v>0000    CALL dcsm-EF_MSA_HV_ON_2_VFB -Run</v>
      </c>
      <c r="Q61" t="s">
        <v>315</v>
      </c>
      <c r="R61" t="str">
        <f t="shared" si="2"/>
        <v/>
      </c>
      <c r="U61" t="str">
        <f t="shared" si="7"/>
        <v/>
      </c>
    </row>
    <row r="62" spans="1:21" x14ac:dyDescent="0.8">
      <c r="C62" s="26">
        <f>D61</f>
        <v>44470.8756712963</v>
      </c>
      <c r="D62" s="26">
        <f t="shared" si="10"/>
        <v>44470.876157407409</v>
      </c>
      <c r="E62" s="2"/>
      <c r="F62" s="28" t="s">
        <v>33</v>
      </c>
      <c r="G62" s="28" t="s">
        <v>34</v>
      </c>
      <c r="H62" s="2">
        <f>VLOOKUP(G62,List!B:C,2,0)</f>
        <v>42</v>
      </c>
      <c r="I62" s="38"/>
      <c r="K62" s="2" t="str">
        <f>VLOOKUP(G62,List!B:E,4,0)</f>
        <v>dcsm-EF_BUS_TLM_MODE_5</v>
      </c>
      <c r="L62" s="2">
        <f>VLOOKUP(G62,List!B:G,6,0)</f>
        <v>2</v>
      </c>
      <c r="M62" s="27">
        <f t="shared" si="17"/>
        <v>44470.87200231482</v>
      </c>
      <c r="N62" t="str">
        <f>+"0000    CALL "&amp;K62&amp;" -Run"</f>
        <v>0000    CALL dcsm-EF_BUS_TLM_MODE_5 -Run</v>
      </c>
      <c r="Q62" t="s">
        <v>218</v>
      </c>
      <c r="R62" t="str">
        <f t="shared" si="2"/>
        <v/>
      </c>
      <c r="U62" t="str">
        <f t="shared" si="7"/>
        <v/>
      </c>
    </row>
    <row r="63" spans="1:21" x14ac:dyDescent="0.8">
      <c r="C63" s="40">
        <f t="shared" si="21"/>
        <v>44470.876157407409</v>
      </c>
      <c r="D63" s="40">
        <f>C64</f>
        <v>44470.885601851856</v>
      </c>
      <c r="E63" s="41" t="s">
        <v>275</v>
      </c>
      <c r="F63" s="42"/>
      <c r="G63" s="42"/>
      <c r="H63" s="43">
        <f>(D63-C63)*3600*24</f>
        <v>816.00000027101487</v>
      </c>
      <c r="I63" s="42">
        <f>H63/3600</f>
        <v>0.22666666674194857</v>
      </c>
      <c r="K63" s="2" t="e">
        <f>VLOOKUP(G63,List!B:E,4,0)</f>
        <v>#N/A</v>
      </c>
      <c r="L63" s="2" t="e">
        <f>VLOOKUP(G63,List!B:G,6,0)</f>
        <v>#N/A</v>
      </c>
      <c r="M63" s="27">
        <f t="shared" si="17"/>
        <v>44470.872488425928</v>
      </c>
      <c r="N63" t="str">
        <f>"0000    WAIT_SEC  "&amp;TEXT(H63,"#0")</f>
        <v>0000    WAIT_SEC  816</v>
      </c>
      <c r="Q63">
        <v>816</v>
      </c>
      <c r="R63" t="e">
        <f t="shared" si="2"/>
        <v>#N/A</v>
      </c>
      <c r="U63" t="e">
        <f t="shared" si="7"/>
        <v>#N/A</v>
      </c>
    </row>
    <row r="64" spans="1:21" x14ac:dyDescent="0.8">
      <c r="C64" s="26">
        <f>D64-H64/3600/24</f>
        <v>44470.885601851856</v>
      </c>
      <c r="D64" s="26">
        <f>C65</f>
        <v>44470.886087962965</v>
      </c>
      <c r="E64" s="2"/>
      <c r="F64" s="28" t="s">
        <v>35</v>
      </c>
      <c r="G64" s="28" t="s">
        <v>36</v>
      </c>
      <c r="H64" s="2">
        <f>VLOOKUP(G64,List!B:C,2,0)</f>
        <v>42</v>
      </c>
      <c r="I64" s="38"/>
      <c r="K64" s="2" t="str">
        <f>VLOOKUP(G64,List!B:E,4,0)</f>
        <v>dcsm-EF_BUS_TLM_MODE_10</v>
      </c>
      <c r="L64" s="2">
        <f>VLOOKUP(G64,List!B:G,6,0)</f>
        <v>2</v>
      </c>
      <c r="M64" s="27">
        <f t="shared" si="17"/>
        <v>44470.881932870376</v>
      </c>
      <c r="N64" t="str">
        <f t="shared" si="20"/>
        <v>0000    CALL dcsm-EF_BUS_TLM_MODE_10 -Run</v>
      </c>
      <c r="Q64" t="s">
        <v>219</v>
      </c>
      <c r="R64" t="str">
        <f t="shared" si="2"/>
        <v/>
      </c>
      <c r="U64" t="str">
        <f t="shared" si="7"/>
        <v/>
      </c>
    </row>
    <row r="65" spans="1:21" x14ac:dyDescent="0.8">
      <c r="C65" s="26">
        <f>D65-H65/3600/24</f>
        <v>44470.886087962965</v>
      </c>
      <c r="D65" s="26">
        <f>C66</f>
        <v>44470.888287037036</v>
      </c>
      <c r="E65" s="2"/>
      <c r="F65" s="84" t="s">
        <v>14</v>
      </c>
      <c r="G65" s="28" t="s">
        <v>15</v>
      </c>
      <c r="H65" s="2">
        <f>VLOOKUP(G65,List!B:C,2,0)</f>
        <v>190</v>
      </c>
      <c r="I65" s="38"/>
      <c r="K65" s="2" t="str">
        <f>VLOOKUP(G65,List!B:E,4,0)</f>
        <v>dcsm-EF_HEPE_HV_OFF_OBS_OFF</v>
      </c>
      <c r="L65" s="2">
        <f>VLOOKUP(G65,List!B:G,6,0)</f>
        <v>5</v>
      </c>
      <c r="M65" s="27">
        <f t="shared" si="17"/>
        <v>44470.882418981484</v>
      </c>
      <c r="N65" t="str">
        <f t="shared" si="20"/>
        <v>0000    CALL dcsm-EF_HEPE_HV_OFF_OBS_OFF -Run</v>
      </c>
      <c r="Q65" t="s">
        <v>220</v>
      </c>
      <c r="R65" t="str">
        <f t="shared" si="2"/>
        <v/>
      </c>
      <c r="U65" t="str">
        <f t="shared" si="7"/>
        <v/>
      </c>
    </row>
    <row r="66" spans="1:21" x14ac:dyDescent="0.8">
      <c r="C66" s="26">
        <f t="shared" ref="C66:C68" si="22">D66-H66/3600/24</f>
        <v>44470.888287037036</v>
      </c>
      <c r="D66" s="26">
        <f t="shared" ref="D66:D69" si="23">C67</f>
        <v>44470.8905787037</v>
      </c>
      <c r="E66" s="2"/>
      <c r="F66" s="84"/>
      <c r="G66" s="28" t="s">
        <v>16</v>
      </c>
      <c r="H66" s="2">
        <f>VLOOKUP(G66,List!B:C,2,0)</f>
        <v>198</v>
      </c>
      <c r="I66" s="38"/>
      <c r="K66" s="2" t="str">
        <f>VLOOKUP(G66,List!B:E,4,0)</f>
        <v>dcsm-EF_ENA_HV_OFF</v>
      </c>
      <c r="L66" s="2">
        <f>VLOOKUP(G66,List!B:G,6,0)</f>
        <v>4</v>
      </c>
      <c r="M66" s="27">
        <f t="shared" si="17"/>
        <v>44470.884618055556</v>
      </c>
      <c r="N66" t="str">
        <f t="shared" si="20"/>
        <v>0000    CALL dcsm-EF_ENA_HV_OFF -Run</v>
      </c>
      <c r="Q66" t="s">
        <v>221</v>
      </c>
      <c r="R66" t="str">
        <f t="shared" si="2"/>
        <v/>
      </c>
      <c r="U66" t="str">
        <f t="shared" si="7"/>
        <v/>
      </c>
    </row>
    <row r="67" spans="1:21" x14ac:dyDescent="0.8">
      <c r="C67" s="26">
        <f>D67-H67/3600/24</f>
        <v>44470.8905787037</v>
      </c>
      <c r="D67" s="26">
        <f t="shared" si="23"/>
        <v>44470.899537037032</v>
      </c>
      <c r="E67" s="2"/>
      <c r="F67" s="84"/>
      <c r="G67" s="28" t="s">
        <v>316</v>
      </c>
      <c r="H67" s="2">
        <f>VLOOKUP(G67,List!B:C,2,0)</f>
        <v>774</v>
      </c>
      <c r="I67" s="38"/>
      <c r="K67" s="2" t="str">
        <f>VLOOKUP(G67,List!B:E,4,0)</f>
        <v>dcsm-EF_MSA_HV_OFF_VFB</v>
      </c>
      <c r="L67" s="2">
        <f>VLOOKUP(G67,List!B:G,6,0)</f>
        <v>25</v>
      </c>
      <c r="M67" s="27">
        <f t="shared" si="17"/>
        <v>44470.88690972222</v>
      </c>
      <c r="N67" t="str">
        <f t="shared" si="20"/>
        <v>0000    CALL dcsm-EF_MSA_HV_OFF_VFB -Run</v>
      </c>
      <c r="Q67" t="s">
        <v>223</v>
      </c>
      <c r="R67" t="str">
        <f t="shared" si="2"/>
        <v/>
      </c>
      <c r="U67" t="str">
        <f t="shared" si="7"/>
        <v/>
      </c>
    </row>
    <row r="68" spans="1:21" x14ac:dyDescent="0.8">
      <c r="C68" s="26">
        <f t="shared" si="22"/>
        <v>44470.899537037032</v>
      </c>
      <c r="D68" s="26">
        <f t="shared" si="23"/>
        <v>44470.900231481479</v>
      </c>
      <c r="E68" s="2"/>
      <c r="F68" s="84"/>
      <c r="G68" s="28" t="s">
        <v>18</v>
      </c>
      <c r="H68" s="2">
        <f>VLOOKUP(G68,List!B:C,2,0)</f>
        <v>60</v>
      </c>
      <c r="I68" s="38"/>
      <c r="K68" s="2" t="str">
        <f>VLOOKUP(G68,List!B:E,4,0)</f>
        <v>dcsm-EF_MIA_HV_OFF</v>
      </c>
      <c r="L68" s="2">
        <f>VLOOKUP(G68,List!B:G,6,0)</f>
        <v>1</v>
      </c>
      <c r="M68" s="27">
        <f t="shared" si="17"/>
        <v>44470.895868055552</v>
      </c>
      <c r="N68" t="str">
        <f t="shared" si="20"/>
        <v>0000    CALL dcsm-EF_MIA_HV_OFF -Run</v>
      </c>
      <c r="Q68" t="s">
        <v>224</v>
      </c>
      <c r="R68" t="str">
        <f t="shared" si="2"/>
        <v/>
      </c>
      <c r="U68" t="str">
        <f t="shared" si="7"/>
        <v/>
      </c>
    </row>
    <row r="69" spans="1:21" ht="18.350000000000001" thickBot="1" x14ac:dyDescent="0.85">
      <c r="C69" s="26">
        <f>D69-H69/3600/24</f>
        <v>44470.900231481479</v>
      </c>
      <c r="D69" s="26">
        <f t="shared" si="23"/>
        <v>44470.902569444443</v>
      </c>
      <c r="E69" s="2"/>
      <c r="F69" s="84"/>
      <c r="G69" s="16" t="s">
        <v>79</v>
      </c>
      <c r="H69" s="2">
        <f>VLOOKUP(G69,List!B:C,2,0)</f>
        <v>202</v>
      </c>
      <c r="I69" s="38"/>
      <c r="K69" s="2" t="str">
        <f>VLOOKUP(G69,List!B:E,4,0)</f>
        <v>dcsm-EF_MEA_HV_OFF</v>
      </c>
      <c r="L69" s="2">
        <f>VLOOKUP(G69,List!B:G,6,0)</f>
        <v>20</v>
      </c>
      <c r="M69" s="27">
        <f t="shared" si="17"/>
        <v>44470.896562499998</v>
      </c>
      <c r="N69" t="str">
        <f t="shared" si="20"/>
        <v>0000    CALL dcsm-EF_MEA_HV_OFF -Run</v>
      </c>
      <c r="Q69" t="s">
        <v>227</v>
      </c>
      <c r="R69" t="str">
        <f t="shared" si="2"/>
        <v/>
      </c>
      <c r="U69" t="str">
        <f t="shared" si="7"/>
        <v/>
      </c>
    </row>
    <row r="70" spans="1:21" ht="18.350000000000001" thickBot="1" x14ac:dyDescent="0.85">
      <c r="A70" s="29"/>
      <c r="B70" s="30"/>
      <c r="C70" s="31">
        <v>44470.902569444443</v>
      </c>
      <c r="D70" s="31">
        <f>C70+H70/3600/24</f>
        <v>44470.916458333333</v>
      </c>
      <c r="E70" s="32" t="s">
        <v>109</v>
      </c>
      <c r="F70" s="33"/>
      <c r="G70" s="34">
        <f>(C71-D69)*24*3600</f>
        <v>1800.0000002095476</v>
      </c>
      <c r="H70" s="35">
        <v>1200</v>
      </c>
      <c r="I70" s="36"/>
      <c r="K70" s="2" t="e">
        <f>VLOOKUP(G70,List!B:E,4,0)</f>
        <v>#N/A</v>
      </c>
      <c r="L70" s="2" t="e">
        <f>VLOOKUP(G70,List!B:G,6,0)</f>
        <v>#N/A</v>
      </c>
      <c r="M70" s="27">
        <f t="shared" si="17"/>
        <v>44470.898900462962</v>
      </c>
      <c r="N70" t="str">
        <f>"0000    WAIT_SEC  "&amp;TEXT(G70,"#0")</f>
        <v>0000    WAIT_SEC  1800</v>
      </c>
      <c r="Q70">
        <v>1200</v>
      </c>
      <c r="R70" t="e">
        <f t="shared" si="2"/>
        <v>#N/A</v>
      </c>
      <c r="U70" t="e">
        <f t="shared" si="7"/>
        <v>#N/A</v>
      </c>
    </row>
    <row r="71" spans="1:21" x14ac:dyDescent="0.8">
      <c r="C71" s="26">
        <f>D70+10/60/24</f>
        <v>44470.923402777778</v>
      </c>
      <c r="D71" s="27">
        <f t="shared" si="10"/>
        <v>44470.926527777781</v>
      </c>
      <c r="E71" s="37"/>
      <c r="F71" s="81" t="s">
        <v>9</v>
      </c>
      <c r="G71" s="39" t="s">
        <v>12</v>
      </c>
      <c r="H71" s="2">
        <f>VLOOKUP(G71,List!B:C,2,0)</f>
        <v>270</v>
      </c>
      <c r="I71" s="38"/>
      <c r="K71" s="2" t="str">
        <f>VLOOKUP(G71,List!B:E,4,0)</f>
        <v>dcsm-EF_HEPE_HV_ON_OBS_START</v>
      </c>
      <c r="L71" s="2">
        <f>VLOOKUP(G71,List!B:G,6,0)</f>
        <v>6</v>
      </c>
      <c r="M71" s="27">
        <f t="shared" si="17"/>
        <v>44470.919733796298</v>
      </c>
      <c r="N71" t="str">
        <f>+"0000    CALL "&amp;K71&amp;" -Run"</f>
        <v>0000    CALL dcsm-EF_HEPE_HV_ON_OBS_START -Run</v>
      </c>
      <c r="Q71" t="s">
        <v>217</v>
      </c>
      <c r="R71" t="str">
        <f t="shared" ref="R71:R126" si="24">+IF(Q71=K71,"","x")</f>
        <v/>
      </c>
      <c r="U71" t="str">
        <f t="shared" si="7"/>
        <v/>
      </c>
    </row>
    <row r="72" spans="1:21" x14ac:dyDescent="0.8">
      <c r="C72" s="26">
        <f>D71</f>
        <v>44470.926527777781</v>
      </c>
      <c r="D72" s="26">
        <f t="shared" si="10"/>
        <v>44470.930509259262</v>
      </c>
      <c r="E72" s="2"/>
      <c r="F72" s="81"/>
      <c r="G72" s="28" t="s">
        <v>111</v>
      </c>
      <c r="H72" s="2">
        <f>VLOOKUP(G72,List!B:C,2,0)</f>
        <v>344</v>
      </c>
      <c r="I72" s="38"/>
      <c r="K72" s="2" t="str">
        <f>VLOOKUP(G72,List!B:E,4,0)</f>
        <v>dcsm-EF_ENA_HV_ON_H</v>
      </c>
      <c r="L72" s="2">
        <f>VLOOKUP(G72,List!B:G,6,0)</f>
        <v>18</v>
      </c>
      <c r="M72" s="27">
        <f t="shared" si="17"/>
        <v>44470.922858796301</v>
      </c>
      <c r="N72" t="str">
        <f t="shared" ref="N72:N84" si="25">+"0000    CALL "&amp;K72&amp;" -Run"</f>
        <v>0000    CALL dcsm-EF_ENA_HV_ON_H -Run</v>
      </c>
      <c r="Q72" t="s">
        <v>216</v>
      </c>
      <c r="R72" t="str">
        <f t="shared" si="24"/>
        <v/>
      </c>
      <c r="U72" t="str">
        <f t="shared" si="7"/>
        <v/>
      </c>
    </row>
    <row r="73" spans="1:21" x14ac:dyDescent="0.8">
      <c r="C73" s="26">
        <f t="shared" ref="C73:C78" si="26">D72</f>
        <v>44470.930509259262</v>
      </c>
      <c r="D73" s="26">
        <f t="shared" si="10"/>
        <v>44470.933541666673</v>
      </c>
      <c r="E73" s="2"/>
      <c r="F73" s="81"/>
      <c r="G73" s="71" t="s">
        <v>116</v>
      </c>
      <c r="H73" s="2">
        <f>VLOOKUP(G73,List!B:C,2,0)</f>
        <v>262</v>
      </c>
      <c r="I73" s="70" t="s">
        <v>318</v>
      </c>
      <c r="K73" s="2" t="str">
        <f>VLOOKUP(G73,List!B:E,4,0)</f>
        <v>dcsm-EF_MIA_HV_ON_MAG_RC</v>
      </c>
      <c r="L73" s="2">
        <f>VLOOKUP(G73,List!B:G,6,0)</f>
        <v>7</v>
      </c>
      <c r="M73" s="27">
        <f t="shared" si="17"/>
        <v>44470.926840277782</v>
      </c>
      <c r="N73" t="str">
        <f t="shared" si="25"/>
        <v>0000    CALL dcsm-EF_MIA_HV_ON_MAG_RC -Run</v>
      </c>
      <c r="Q73" t="s">
        <v>211</v>
      </c>
      <c r="R73" t="str">
        <f t="shared" si="24"/>
        <v/>
      </c>
      <c r="U73" t="str">
        <f t="shared" si="7"/>
        <v/>
      </c>
    </row>
    <row r="74" spans="1:21" x14ac:dyDescent="0.8">
      <c r="C74" s="26">
        <f t="shared" si="26"/>
        <v>44470.933541666673</v>
      </c>
      <c r="D74" s="26">
        <f t="shared" si="10"/>
        <v>44470.953865740747</v>
      </c>
      <c r="E74" s="2"/>
      <c r="F74" s="81"/>
      <c r="G74" s="2" t="s">
        <v>73</v>
      </c>
      <c r="H74" s="2">
        <f>VLOOKUP(G74,List!B:C,2,0)</f>
        <v>1756</v>
      </c>
      <c r="I74" s="38"/>
      <c r="K74" s="2" t="str">
        <f>VLOOKUP(G74,List!B:E,4,0)</f>
        <v>dcsm-EF_MEA_HV_ON</v>
      </c>
      <c r="L74" s="2">
        <f>VLOOKUP(G74,List!B:G,6,0)</f>
        <v>54</v>
      </c>
      <c r="M74" s="27">
        <f t="shared" si="17"/>
        <v>44470.929872685192</v>
      </c>
      <c r="N74" t="str">
        <f t="shared" si="25"/>
        <v>0000    CALL dcsm-EF_MEA_HV_ON -Run</v>
      </c>
      <c r="Q74" t="s">
        <v>205</v>
      </c>
      <c r="R74" t="str">
        <f t="shared" si="24"/>
        <v/>
      </c>
      <c r="U74" t="str">
        <f t="shared" si="7"/>
        <v/>
      </c>
    </row>
    <row r="75" spans="1:21" x14ac:dyDescent="0.8">
      <c r="C75" s="26">
        <f t="shared" si="26"/>
        <v>44470.953865740747</v>
      </c>
      <c r="D75" s="26">
        <f t="shared" si="10"/>
        <v>44470.987222222226</v>
      </c>
      <c r="E75" s="2"/>
      <c r="F75" s="81"/>
      <c r="G75" s="28" t="s">
        <v>296</v>
      </c>
      <c r="H75" s="2">
        <f>VLOOKUP(G75,List!B:C,2,0)</f>
        <v>2882</v>
      </c>
      <c r="I75" s="38"/>
      <c r="K75" s="2" t="str">
        <f>VLOOKUP(G75,List!B:E,4,0)</f>
        <v>dcsm-EF_MSA_HV_ON_1_VFB</v>
      </c>
      <c r="L75" s="2">
        <f>VLOOKUP(G75,List!B:G,6,0)</f>
        <v>108</v>
      </c>
      <c r="M75" s="27">
        <f t="shared" si="17"/>
        <v>44470.950196759266</v>
      </c>
      <c r="N75" t="str">
        <f t="shared" si="25"/>
        <v>0000    CALL dcsm-EF_MSA_HV_ON_1_VFB -Run</v>
      </c>
      <c r="Q75" t="s">
        <v>314</v>
      </c>
      <c r="R75" t="str">
        <f t="shared" si="24"/>
        <v/>
      </c>
      <c r="U75" t="str">
        <f t="shared" si="7"/>
        <v/>
      </c>
    </row>
    <row r="76" spans="1:21" x14ac:dyDescent="0.8">
      <c r="C76" s="26">
        <f t="shared" si="26"/>
        <v>44470.987222222226</v>
      </c>
      <c r="D76" s="26">
        <f t="shared" si="10"/>
        <v>44471.024976851855</v>
      </c>
      <c r="E76" s="2"/>
      <c r="F76" s="83"/>
      <c r="G76" s="28" t="s">
        <v>298</v>
      </c>
      <c r="H76" s="2">
        <f>VLOOKUP(G76,List!B:C,2,0)</f>
        <v>3262</v>
      </c>
      <c r="I76" s="38"/>
      <c r="K76" s="2" t="str">
        <f>VLOOKUP(G76,List!B:E,4,0)</f>
        <v>dcsm-EF_MSA_HV_ON_2_VFB</v>
      </c>
      <c r="L76" s="2">
        <f>VLOOKUP(G76,List!B:G,6,0)</f>
        <v>124</v>
      </c>
      <c r="M76" s="27">
        <f t="shared" si="17"/>
        <v>44470.983553240745</v>
      </c>
      <c r="N76" t="str">
        <f t="shared" si="25"/>
        <v>0000    CALL dcsm-EF_MSA_HV_ON_2_VFB -Run</v>
      </c>
      <c r="Q76" t="s">
        <v>315</v>
      </c>
      <c r="R76" t="str">
        <f t="shared" si="24"/>
        <v/>
      </c>
      <c r="U76" t="str">
        <f t="shared" si="7"/>
        <v/>
      </c>
    </row>
    <row r="77" spans="1:21" x14ac:dyDescent="0.8">
      <c r="C77" s="26">
        <f>D76</f>
        <v>44471.024976851855</v>
      </c>
      <c r="D77" s="26">
        <f t="shared" si="10"/>
        <v>44471.025462962964</v>
      </c>
      <c r="E77" s="2"/>
      <c r="F77" s="28" t="s">
        <v>33</v>
      </c>
      <c r="G77" s="28" t="s">
        <v>34</v>
      </c>
      <c r="H77" s="2">
        <f>VLOOKUP(G77,List!B:C,2,0)</f>
        <v>42</v>
      </c>
      <c r="I77" s="38"/>
      <c r="K77" s="2" t="str">
        <f>VLOOKUP(G77,List!B:E,4,0)</f>
        <v>dcsm-EF_BUS_TLM_MODE_5</v>
      </c>
      <c r="L77" s="2">
        <f>VLOOKUP(G77,List!B:G,6,0)</f>
        <v>2</v>
      </c>
      <c r="M77" s="27">
        <f t="shared" si="17"/>
        <v>44471.021307870375</v>
      </c>
      <c r="N77" t="str">
        <f>+"0000    CALL "&amp;K77&amp;" -Run"</f>
        <v>0000    CALL dcsm-EF_BUS_TLM_MODE_5 -Run</v>
      </c>
      <c r="Q77" t="s">
        <v>218</v>
      </c>
      <c r="R77" t="str">
        <f t="shared" si="24"/>
        <v/>
      </c>
      <c r="U77" t="str">
        <f t="shared" si="7"/>
        <v/>
      </c>
    </row>
    <row r="78" spans="1:21" x14ac:dyDescent="0.8">
      <c r="C78" s="40">
        <f t="shared" si="26"/>
        <v>44471.025462962964</v>
      </c>
      <c r="D78" s="40">
        <f>C79</f>
        <v>44471.048796296302</v>
      </c>
      <c r="E78" s="41" t="s">
        <v>276</v>
      </c>
      <c r="F78" s="42"/>
      <c r="G78" s="42"/>
      <c r="H78" s="43">
        <f>(D78-C78)*3600*24</f>
        <v>2016.0000004107133</v>
      </c>
      <c r="I78" s="42">
        <f>H78/3600</f>
        <v>0.56000000011408702</v>
      </c>
      <c r="K78" s="2" t="e">
        <f>VLOOKUP(G78,List!B:E,4,0)</f>
        <v>#N/A</v>
      </c>
      <c r="L78" s="2" t="e">
        <f>VLOOKUP(G78,List!B:G,6,0)</f>
        <v>#N/A</v>
      </c>
      <c r="M78" s="27">
        <f t="shared" si="17"/>
        <v>44471.021793981483</v>
      </c>
      <c r="N78" t="str">
        <f>"0000    WAIT_SEC  "&amp;TEXT(H78,"#0")</f>
        <v>0000    WAIT_SEC  2016</v>
      </c>
      <c r="Q78">
        <v>2016</v>
      </c>
      <c r="R78" t="e">
        <f t="shared" si="24"/>
        <v>#N/A</v>
      </c>
      <c r="U78" t="e">
        <f t="shared" si="7"/>
        <v>#N/A</v>
      </c>
    </row>
    <row r="79" spans="1:21" x14ac:dyDescent="0.8">
      <c r="C79" s="26">
        <f>D79-H79/3600/24</f>
        <v>44471.048796296302</v>
      </c>
      <c r="D79" s="26">
        <f>C80</f>
        <v>44471.04928240741</v>
      </c>
      <c r="E79" s="2"/>
      <c r="F79" s="28" t="s">
        <v>35</v>
      </c>
      <c r="G79" s="28" t="s">
        <v>36</v>
      </c>
      <c r="H79" s="2">
        <f>VLOOKUP(G79,List!B:C,2,0)</f>
        <v>42</v>
      </c>
      <c r="I79" s="38"/>
      <c r="K79" s="2" t="str">
        <f>VLOOKUP(G79,List!B:E,4,0)</f>
        <v>dcsm-EF_BUS_TLM_MODE_10</v>
      </c>
      <c r="L79" s="2">
        <f>VLOOKUP(G79,List!B:G,6,0)</f>
        <v>2</v>
      </c>
      <c r="M79" s="27">
        <f t="shared" si="17"/>
        <v>44471.045127314821</v>
      </c>
      <c r="N79" t="str">
        <f t="shared" si="25"/>
        <v>0000    CALL dcsm-EF_BUS_TLM_MODE_10 -Run</v>
      </c>
      <c r="Q79" t="s">
        <v>219</v>
      </c>
      <c r="R79" t="str">
        <f t="shared" si="24"/>
        <v/>
      </c>
      <c r="U79" t="str">
        <f t="shared" ref="U79:U106" si="27">+IF(Q79=K79,"","x")</f>
        <v/>
      </c>
    </row>
    <row r="80" spans="1:21" x14ac:dyDescent="0.8">
      <c r="C80" s="26">
        <f>D80-H80/3600/24</f>
        <v>44471.04928240741</v>
      </c>
      <c r="D80" s="26">
        <f>C81</f>
        <v>44471.051481481481</v>
      </c>
      <c r="E80" s="2"/>
      <c r="F80" s="84" t="s">
        <v>14</v>
      </c>
      <c r="G80" s="28" t="s">
        <v>15</v>
      </c>
      <c r="H80" s="2">
        <f>VLOOKUP(G80,List!B:C,2,0)</f>
        <v>190</v>
      </c>
      <c r="I80" s="38"/>
      <c r="K80" s="2" t="str">
        <f>VLOOKUP(G80,List!B:E,4,0)</f>
        <v>dcsm-EF_HEPE_HV_OFF_OBS_OFF</v>
      </c>
      <c r="L80" s="2">
        <f>VLOOKUP(G80,List!B:G,6,0)</f>
        <v>5</v>
      </c>
      <c r="M80" s="27">
        <f t="shared" si="17"/>
        <v>44471.045613425929</v>
      </c>
      <c r="N80" t="str">
        <f t="shared" si="25"/>
        <v>0000    CALL dcsm-EF_HEPE_HV_OFF_OBS_OFF -Run</v>
      </c>
      <c r="Q80" t="s">
        <v>220</v>
      </c>
      <c r="R80" t="str">
        <f t="shared" si="24"/>
        <v/>
      </c>
      <c r="U80" t="str">
        <f t="shared" si="27"/>
        <v/>
      </c>
    </row>
    <row r="81" spans="1:21" x14ac:dyDescent="0.8">
      <c r="C81" s="26">
        <f t="shared" ref="C81:C83" si="28">D81-H81/3600/24</f>
        <v>44471.051481481481</v>
      </c>
      <c r="D81" s="26">
        <f t="shared" ref="D81:D84" si="29">C82</f>
        <v>44471.053773148145</v>
      </c>
      <c r="E81" s="2"/>
      <c r="F81" s="84"/>
      <c r="G81" s="28" t="s">
        <v>16</v>
      </c>
      <c r="H81" s="2">
        <f>VLOOKUP(G81,List!B:C,2,0)</f>
        <v>198</v>
      </c>
      <c r="I81" s="38"/>
      <c r="K81" s="2" t="str">
        <f>VLOOKUP(G81,List!B:E,4,0)</f>
        <v>dcsm-EF_ENA_HV_OFF</v>
      </c>
      <c r="L81" s="2">
        <f>VLOOKUP(G81,List!B:G,6,0)</f>
        <v>4</v>
      </c>
      <c r="M81" s="27">
        <f t="shared" si="17"/>
        <v>44471.047812500001</v>
      </c>
      <c r="N81" t="str">
        <f t="shared" si="25"/>
        <v>0000    CALL dcsm-EF_ENA_HV_OFF -Run</v>
      </c>
      <c r="Q81" t="s">
        <v>221</v>
      </c>
      <c r="R81" t="str">
        <f t="shared" si="24"/>
        <v/>
      </c>
      <c r="U81" t="str">
        <f t="shared" si="27"/>
        <v/>
      </c>
    </row>
    <row r="82" spans="1:21" x14ac:dyDescent="0.8">
      <c r="C82" s="26">
        <f>D82-H82/3600/24</f>
        <v>44471.053773148145</v>
      </c>
      <c r="D82" s="26">
        <f t="shared" si="29"/>
        <v>44471.062731481477</v>
      </c>
      <c r="E82" s="2"/>
      <c r="F82" s="84"/>
      <c r="G82" s="28" t="s">
        <v>316</v>
      </c>
      <c r="H82" s="2">
        <f>VLOOKUP(G82,List!B:C,2,0)</f>
        <v>774</v>
      </c>
      <c r="I82" s="38"/>
      <c r="K82" s="2" t="str">
        <f>VLOOKUP(G82,List!B:E,4,0)</f>
        <v>dcsm-EF_MSA_HV_OFF_VFB</v>
      </c>
      <c r="L82" s="2">
        <f>VLOOKUP(G82,List!B:G,6,0)</f>
        <v>25</v>
      </c>
      <c r="M82" s="27">
        <f t="shared" si="17"/>
        <v>44471.050104166665</v>
      </c>
      <c r="N82" t="str">
        <f t="shared" si="25"/>
        <v>0000    CALL dcsm-EF_MSA_HV_OFF_VFB -Run</v>
      </c>
      <c r="Q82" t="s">
        <v>223</v>
      </c>
      <c r="R82" t="str">
        <f t="shared" si="24"/>
        <v/>
      </c>
      <c r="U82" t="str">
        <f t="shared" si="27"/>
        <v/>
      </c>
    </row>
    <row r="83" spans="1:21" x14ac:dyDescent="0.8">
      <c r="C83" s="26">
        <f t="shared" si="28"/>
        <v>44471.062731481477</v>
      </c>
      <c r="D83" s="26">
        <f t="shared" si="29"/>
        <v>44471.063425925924</v>
      </c>
      <c r="E83" s="2"/>
      <c r="F83" s="84"/>
      <c r="G83" s="28" t="s">
        <v>18</v>
      </c>
      <c r="H83" s="2">
        <f>VLOOKUP(G83,List!B:C,2,0)</f>
        <v>60</v>
      </c>
      <c r="I83" s="38"/>
      <c r="K83" s="2" t="str">
        <f>VLOOKUP(G83,List!B:E,4,0)</f>
        <v>dcsm-EF_MIA_HV_OFF</v>
      </c>
      <c r="L83" s="2">
        <f>VLOOKUP(G83,List!B:G,6,0)</f>
        <v>1</v>
      </c>
      <c r="M83" s="27">
        <f t="shared" si="17"/>
        <v>44471.059062499997</v>
      </c>
      <c r="N83" t="str">
        <f t="shared" si="25"/>
        <v>0000    CALL dcsm-EF_MIA_HV_OFF -Run</v>
      </c>
      <c r="Q83" t="s">
        <v>224</v>
      </c>
      <c r="R83" t="str">
        <f t="shared" si="24"/>
        <v/>
      </c>
      <c r="U83" t="str">
        <f t="shared" si="27"/>
        <v/>
      </c>
    </row>
    <row r="84" spans="1:21" ht="18.350000000000001" thickBot="1" x14ac:dyDescent="0.85">
      <c r="C84" s="26">
        <f>D84-H84/3600/24</f>
        <v>44471.063425925924</v>
      </c>
      <c r="D84" s="26">
        <f t="shared" si="29"/>
        <v>44471.065763888888</v>
      </c>
      <c r="E84" s="2"/>
      <c r="F84" s="84"/>
      <c r="G84" s="16" t="s">
        <v>79</v>
      </c>
      <c r="H84" s="2">
        <f>VLOOKUP(G84,List!B:C,2,0)</f>
        <v>202</v>
      </c>
      <c r="I84" s="38"/>
      <c r="K84" s="2" t="str">
        <f>VLOOKUP(G84,List!B:E,4,0)</f>
        <v>dcsm-EF_MEA_HV_OFF</v>
      </c>
      <c r="L84" s="2">
        <f>VLOOKUP(G84,List!B:G,6,0)</f>
        <v>20</v>
      </c>
      <c r="M84" s="27">
        <f t="shared" si="17"/>
        <v>44471.059756944444</v>
      </c>
      <c r="N84" t="str">
        <f t="shared" si="25"/>
        <v>0000    CALL dcsm-EF_MEA_HV_OFF -Run</v>
      </c>
      <c r="Q84" t="s">
        <v>227</v>
      </c>
      <c r="R84" t="str">
        <f t="shared" si="24"/>
        <v/>
      </c>
      <c r="U84" t="str">
        <f t="shared" si="27"/>
        <v/>
      </c>
    </row>
    <row r="85" spans="1:21" ht="18.350000000000001" thickBot="1" x14ac:dyDescent="0.85">
      <c r="A85" s="29"/>
      <c r="B85" s="30"/>
      <c r="C85" s="31">
        <v>44471.065763888888</v>
      </c>
      <c r="D85" s="31">
        <f>C85+H85/3600/24</f>
        <v>44471.079652777778</v>
      </c>
      <c r="E85" s="32" t="s">
        <v>110</v>
      </c>
      <c r="F85" s="33"/>
      <c r="G85" s="34">
        <f>(C86-D84)*24*3600</f>
        <v>1800.0000002095476</v>
      </c>
      <c r="H85" s="35">
        <v>1200</v>
      </c>
      <c r="I85" s="36"/>
      <c r="K85" s="2" t="e">
        <f>VLOOKUP(G85,List!B:E,4,0)</f>
        <v>#N/A</v>
      </c>
      <c r="L85" s="2" t="e">
        <f>VLOOKUP(G85,List!B:G,6,0)</f>
        <v>#N/A</v>
      </c>
      <c r="M85" s="27">
        <f t="shared" si="17"/>
        <v>44471.062094907407</v>
      </c>
      <c r="N85" t="str">
        <f>"0000    WAIT_SEC  "&amp;TEXT(G85,"#0")</f>
        <v>0000    WAIT_SEC  1800</v>
      </c>
      <c r="Q85">
        <v>1200</v>
      </c>
      <c r="R85" t="e">
        <f t="shared" si="24"/>
        <v>#N/A</v>
      </c>
      <c r="U85" t="e">
        <f t="shared" si="27"/>
        <v>#N/A</v>
      </c>
    </row>
    <row r="86" spans="1:21" x14ac:dyDescent="0.8">
      <c r="C86" s="26">
        <f>D85+10/60/24</f>
        <v>44471.086597222224</v>
      </c>
      <c r="D86" s="27">
        <f t="shared" si="10"/>
        <v>44471.089722222227</v>
      </c>
      <c r="E86" s="37"/>
      <c r="F86" s="81" t="s">
        <v>9</v>
      </c>
      <c r="G86" s="39" t="s">
        <v>12</v>
      </c>
      <c r="H86" s="2">
        <f>VLOOKUP(G86,List!B:C,2,0)</f>
        <v>270</v>
      </c>
      <c r="I86" s="38"/>
      <c r="K86" s="2" t="str">
        <f>VLOOKUP(G86,List!B:E,4,0)</f>
        <v>dcsm-EF_HEPE_HV_ON_OBS_START</v>
      </c>
      <c r="L86" s="2">
        <f>VLOOKUP(G86,List!B:G,6,0)</f>
        <v>6</v>
      </c>
      <c r="M86" s="27">
        <f t="shared" si="17"/>
        <v>44471.082928240743</v>
      </c>
      <c r="N86" t="str">
        <f>+"0000    CALL "&amp;K86&amp;" -Run"</f>
        <v>0000    CALL dcsm-EF_HEPE_HV_ON_OBS_START -Run</v>
      </c>
      <c r="Q86" t="s">
        <v>217</v>
      </c>
      <c r="R86" t="str">
        <f t="shared" si="24"/>
        <v/>
      </c>
      <c r="U86" t="str">
        <f t="shared" si="27"/>
        <v/>
      </c>
    </row>
    <row r="87" spans="1:21" x14ac:dyDescent="0.8">
      <c r="C87" s="26">
        <f>D86</f>
        <v>44471.089722222227</v>
      </c>
      <c r="D87" s="26">
        <f t="shared" si="10"/>
        <v>44471.093703703707</v>
      </c>
      <c r="E87" s="2"/>
      <c r="F87" s="81"/>
      <c r="G87" s="28" t="s">
        <v>111</v>
      </c>
      <c r="H87" s="2">
        <f>VLOOKUP(G87,List!B:C,2,0)</f>
        <v>344</v>
      </c>
      <c r="I87" s="38"/>
      <c r="K87" s="2" t="str">
        <f>VLOOKUP(G87,List!B:E,4,0)</f>
        <v>dcsm-EF_ENA_HV_ON_H</v>
      </c>
      <c r="L87" s="2">
        <f>VLOOKUP(G87,List!B:G,6,0)</f>
        <v>18</v>
      </c>
      <c r="M87" s="27">
        <f t="shared" si="17"/>
        <v>44471.086053240746</v>
      </c>
      <c r="N87" t="str">
        <f t="shared" ref="N87:N99" si="30">+"0000    CALL "&amp;K87&amp;" -Run"</f>
        <v>0000    CALL dcsm-EF_ENA_HV_ON_H -Run</v>
      </c>
      <c r="Q87" t="s">
        <v>216</v>
      </c>
      <c r="R87" t="str">
        <f t="shared" si="24"/>
        <v/>
      </c>
      <c r="U87" t="str">
        <f t="shared" si="27"/>
        <v/>
      </c>
    </row>
    <row r="88" spans="1:21" x14ac:dyDescent="0.8">
      <c r="C88" s="26">
        <f t="shared" ref="C88:C93" si="31">D87</f>
        <v>44471.093703703707</v>
      </c>
      <c r="D88" s="26">
        <f t="shared" si="10"/>
        <v>44471.096736111118</v>
      </c>
      <c r="E88" s="2"/>
      <c r="F88" s="81"/>
      <c r="G88" s="72" t="s">
        <v>319</v>
      </c>
      <c r="H88" s="2">
        <f>VLOOKUP(G88,List!B:C,2,0)</f>
        <v>262</v>
      </c>
      <c r="I88" s="70" t="s">
        <v>317</v>
      </c>
      <c r="K88" s="2" t="str">
        <f>VLOOKUP(G88,List!B:E,4,0)</f>
        <v>dcsm-EF_MIA_HV_ON_SW_RC</v>
      </c>
      <c r="L88" s="2">
        <f>VLOOKUP(G88,List!B:G,6,0)</f>
        <v>7</v>
      </c>
      <c r="M88" s="27">
        <f t="shared" si="17"/>
        <v>44471.090034722227</v>
      </c>
      <c r="N88" t="str">
        <f t="shared" si="30"/>
        <v>0000    CALL dcsm-EF_MIA_HV_ON_SW_RC -Run</v>
      </c>
      <c r="Q88" t="s">
        <v>212</v>
      </c>
      <c r="R88" t="str">
        <f t="shared" si="24"/>
        <v/>
      </c>
      <c r="U88" t="str">
        <f t="shared" si="27"/>
        <v/>
      </c>
    </row>
    <row r="89" spans="1:21" x14ac:dyDescent="0.8">
      <c r="C89" s="26">
        <f t="shared" si="31"/>
        <v>44471.096736111118</v>
      </c>
      <c r="D89" s="26">
        <f t="shared" si="10"/>
        <v>44471.117060185192</v>
      </c>
      <c r="E89" s="2"/>
      <c r="F89" s="81"/>
      <c r="G89" s="2" t="s">
        <v>73</v>
      </c>
      <c r="H89" s="2">
        <f>VLOOKUP(G89,List!B:C,2,0)</f>
        <v>1756</v>
      </c>
      <c r="I89" s="38"/>
      <c r="K89" s="2" t="str">
        <f>VLOOKUP(G89,List!B:E,4,0)</f>
        <v>dcsm-EF_MEA_HV_ON</v>
      </c>
      <c r="L89" s="2">
        <f>VLOOKUP(G89,List!B:G,6,0)</f>
        <v>54</v>
      </c>
      <c r="M89" s="27">
        <f t="shared" si="17"/>
        <v>44471.093067129637</v>
      </c>
      <c r="N89" t="str">
        <f t="shared" si="30"/>
        <v>0000    CALL dcsm-EF_MEA_HV_ON -Run</v>
      </c>
      <c r="Q89" t="s">
        <v>205</v>
      </c>
      <c r="R89" t="str">
        <f t="shared" si="24"/>
        <v/>
      </c>
      <c r="U89" t="str">
        <f t="shared" si="27"/>
        <v/>
      </c>
    </row>
    <row r="90" spans="1:21" x14ac:dyDescent="0.8">
      <c r="C90" s="26">
        <f t="shared" si="31"/>
        <v>44471.117060185192</v>
      </c>
      <c r="D90" s="26">
        <f t="shared" ref="D90:D107" si="32">C90+H90/3600/24</f>
        <v>44471.150416666671</v>
      </c>
      <c r="E90" s="2"/>
      <c r="F90" s="81"/>
      <c r="G90" s="28" t="s">
        <v>296</v>
      </c>
      <c r="H90" s="2">
        <f>VLOOKUP(G90,List!B:C,2,0)</f>
        <v>2882</v>
      </c>
      <c r="I90" s="38"/>
      <c r="K90" s="2" t="str">
        <f>VLOOKUP(G90,List!B:E,4,0)</f>
        <v>dcsm-EF_MSA_HV_ON_1_VFB</v>
      </c>
      <c r="L90" s="2">
        <f>VLOOKUP(G90,List!B:G,6,0)</f>
        <v>108</v>
      </c>
      <c r="M90" s="27">
        <f t="shared" si="17"/>
        <v>44471.113391203711</v>
      </c>
      <c r="N90" t="str">
        <f t="shared" si="30"/>
        <v>0000    CALL dcsm-EF_MSA_HV_ON_1_VFB -Run</v>
      </c>
      <c r="Q90" t="s">
        <v>314</v>
      </c>
      <c r="R90" t="str">
        <f t="shared" si="24"/>
        <v/>
      </c>
      <c r="U90" t="str">
        <f t="shared" si="27"/>
        <v/>
      </c>
    </row>
    <row r="91" spans="1:21" x14ac:dyDescent="0.8">
      <c r="C91" s="26">
        <f t="shared" si="31"/>
        <v>44471.150416666671</v>
      </c>
      <c r="D91" s="26">
        <f t="shared" si="32"/>
        <v>44471.1881712963</v>
      </c>
      <c r="E91" s="2"/>
      <c r="F91" s="83"/>
      <c r="G91" s="28" t="s">
        <v>298</v>
      </c>
      <c r="H91" s="2">
        <f>VLOOKUP(G91,List!B:C,2,0)</f>
        <v>3262</v>
      </c>
      <c r="I91" s="38"/>
      <c r="K91" s="2" t="str">
        <f>VLOOKUP(G91,List!B:E,4,0)</f>
        <v>dcsm-EF_MSA_HV_ON_2_VFB</v>
      </c>
      <c r="L91" s="2">
        <f>VLOOKUP(G91,List!B:G,6,0)</f>
        <v>124</v>
      </c>
      <c r="M91" s="27">
        <f t="shared" si="17"/>
        <v>44471.14674768519</v>
      </c>
      <c r="N91" t="str">
        <f t="shared" si="30"/>
        <v>0000    CALL dcsm-EF_MSA_HV_ON_2_VFB -Run</v>
      </c>
      <c r="Q91" t="s">
        <v>315</v>
      </c>
      <c r="R91" t="str">
        <f t="shared" si="24"/>
        <v/>
      </c>
      <c r="U91" t="str">
        <f t="shared" si="27"/>
        <v/>
      </c>
    </row>
    <row r="92" spans="1:21" x14ac:dyDescent="0.8">
      <c r="C92" s="26">
        <f>D91</f>
        <v>44471.1881712963</v>
      </c>
      <c r="D92" s="26">
        <f t="shared" si="32"/>
        <v>44471.188657407409</v>
      </c>
      <c r="E92" s="2"/>
      <c r="F92" s="28" t="s">
        <v>33</v>
      </c>
      <c r="G92" s="28" t="s">
        <v>34</v>
      </c>
      <c r="H92" s="2">
        <f>VLOOKUP(G92,List!B:C,2,0)</f>
        <v>42</v>
      </c>
      <c r="I92" s="38"/>
      <c r="K92" s="2" t="str">
        <f>VLOOKUP(G92,List!B:E,4,0)</f>
        <v>dcsm-EF_BUS_TLM_MODE_5</v>
      </c>
      <c r="L92" s="2">
        <f>VLOOKUP(G92,List!B:G,6,0)</f>
        <v>2</v>
      </c>
      <c r="M92" s="27">
        <f t="shared" si="17"/>
        <v>44471.18450231482</v>
      </c>
      <c r="N92" t="str">
        <f>+"0000    CALL "&amp;K92&amp;" -Run"</f>
        <v>0000    CALL dcsm-EF_BUS_TLM_MODE_5 -Run</v>
      </c>
      <c r="Q92" t="s">
        <v>218</v>
      </c>
      <c r="R92" t="str">
        <f t="shared" si="24"/>
        <v/>
      </c>
      <c r="U92" t="str">
        <f t="shared" si="27"/>
        <v/>
      </c>
    </row>
    <row r="93" spans="1:21" x14ac:dyDescent="0.8">
      <c r="C93" s="40">
        <f t="shared" si="31"/>
        <v>44471.188657407409</v>
      </c>
      <c r="D93" s="40">
        <f>C94</f>
        <v>44471.465462962966</v>
      </c>
      <c r="E93" s="41" t="s">
        <v>277</v>
      </c>
      <c r="F93" s="42"/>
      <c r="G93" s="42"/>
      <c r="H93" s="43">
        <f>(D93-C93)*3600*24</f>
        <v>23916.000000131316</v>
      </c>
      <c r="I93" s="42">
        <f>H93/3600</f>
        <v>6.6433333333698101</v>
      </c>
      <c r="K93" s="2" t="e">
        <f>VLOOKUP(G93,List!B:E,4,0)</f>
        <v>#N/A</v>
      </c>
      <c r="L93" s="2" t="e">
        <f>VLOOKUP(G93,List!B:G,6,0)</f>
        <v>#N/A</v>
      </c>
      <c r="M93" s="27">
        <f t="shared" si="17"/>
        <v>44471.184988425928</v>
      </c>
      <c r="N93" t="str">
        <f>"0000    WAIT_SEC  "&amp;TEXT(H93,"#0")</f>
        <v>0000    WAIT_SEC  23916</v>
      </c>
      <c r="Q93">
        <v>23916</v>
      </c>
      <c r="R93" t="e">
        <f t="shared" si="24"/>
        <v>#N/A</v>
      </c>
      <c r="U93" t="e">
        <f t="shared" si="27"/>
        <v>#N/A</v>
      </c>
    </row>
    <row r="94" spans="1:21" x14ac:dyDescent="0.8">
      <c r="C94" s="26">
        <f>D94-H94/3600/24</f>
        <v>44471.465462962966</v>
      </c>
      <c r="D94" s="26">
        <f>C95</f>
        <v>44471.465949074074</v>
      </c>
      <c r="E94" s="2"/>
      <c r="F94" s="28" t="s">
        <v>35</v>
      </c>
      <c r="G94" s="28" t="s">
        <v>36</v>
      </c>
      <c r="H94" s="2">
        <f>VLOOKUP(G94,List!B:C,2,0)</f>
        <v>42</v>
      </c>
      <c r="I94" s="38"/>
      <c r="K94" s="2" t="str">
        <f>VLOOKUP(G94,List!B:E,4,0)</f>
        <v>dcsm-EF_BUS_TLM_MODE_10</v>
      </c>
      <c r="L94" s="2">
        <f>VLOOKUP(G94,List!B:G,6,0)</f>
        <v>2</v>
      </c>
      <c r="M94" s="27">
        <f t="shared" si="17"/>
        <v>44471.461793981485</v>
      </c>
      <c r="N94" t="str">
        <f t="shared" si="30"/>
        <v>0000    CALL dcsm-EF_BUS_TLM_MODE_10 -Run</v>
      </c>
      <c r="Q94" t="s">
        <v>219</v>
      </c>
      <c r="R94" t="str">
        <f t="shared" si="24"/>
        <v/>
      </c>
      <c r="U94" t="str">
        <f t="shared" si="27"/>
        <v/>
      </c>
    </row>
    <row r="95" spans="1:21" x14ac:dyDescent="0.8">
      <c r="C95" s="26">
        <f>D95-H95/3600/24</f>
        <v>44471.465949074074</v>
      </c>
      <c r="D95" s="26">
        <f>C96</f>
        <v>44471.468148148146</v>
      </c>
      <c r="E95" s="2"/>
      <c r="F95" s="84" t="s">
        <v>14</v>
      </c>
      <c r="G95" s="28" t="s">
        <v>15</v>
      </c>
      <c r="H95" s="2">
        <f>VLOOKUP(G95,List!B:C,2,0)</f>
        <v>190</v>
      </c>
      <c r="I95" s="38"/>
      <c r="K95" s="2" t="str">
        <f>VLOOKUP(G95,List!B:E,4,0)</f>
        <v>dcsm-EF_HEPE_HV_OFF_OBS_OFF</v>
      </c>
      <c r="L95" s="2">
        <f>VLOOKUP(G95,List!B:G,6,0)</f>
        <v>5</v>
      </c>
      <c r="M95" s="27">
        <f t="shared" si="17"/>
        <v>44471.462280092594</v>
      </c>
      <c r="N95" t="str">
        <f t="shared" si="30"/>
        <v>0000    CALL dcsm-EF_HEPE_HV_OFF_OBS_OFF -Run</v>
      </c>
      <c r="Q95" t="s">
        <v>220</v>
      </c>
      <c r="R95" t="str">
        <f t="shared" si="24"/>
        <v/>
      </c>
      <c r="U95" t="str">
        <f t="shared" si="27"/>
        <v/>
      </c>
    </row>
    <row r="96" spans="1:21" x14ac:dyDescent="0.8">
      <c r="C96" s="26">
        <f t="shared" ref="C96:C98" si="33">D96-H96/3600/24</f>
        <v>44471.468148148146</v>
      </c>
      <c r="D96" s="26">
        <f t="shared" ref="D96:D99" si="34">C97</f>
        <v>44471.47043981481</v>
      </c>
      <c r="E96" s="2"/>
      <c r="F96" s="84"/>
      <c r="G96" s="28" t="s">
        <v>16</v>
      </c>
      <c r="H96" s="2">
        <f>VLOOKUP(G96,List!B:C,2,0)</f>
        <v>198</v>
      </c>
      <c r="I96" s="38"/>
      <c r="K96" s="2" t="str">
        <f>VLOOKUP(G96,List!B:E,4,0)</f>
        <v>dcsm-EF_ENA_HV_OFF</v>
      </c>
      <c r="L96" s="2">
        <f>VLOOKUP(G96,List!B:G,6,0)</f>
        <v>4</v>
      </c>
      <c r="M96" s="27">
        <f t="shared" si="17"/>
        <v>44471.464479166665</v>
      </c>
      <c r="N96" t="str">
        <f t="shared" si="30"/>
        <v>0000    CALL dcsm-EF_ENA_HV_OFF -Run</v>
      </c>
      <c r="Q96" t="s">
        <v>221</v>
      </c>
      <c r="R96" t="str">
        <f t="shared" si="24"/>
        <v/>
      </c>
      <c r="U96" t="str">
        <f t="shared" si="27"/>
        <v/>
      </c>
    </row>
    <row r="97" spans="1:21" x14ac:dyDescent="0.8">
      <c r="C97" s="26">
        <f>D97-H97/3600/24</f>
        <v>44471.47043981481</v>
      </c>
      <c r="D97" s="26">
        <f t="shared" si="34"/>
        <v>44471.479398148142</v>
      </c>
      <c r="E97" s="2"/>
      <c r="F97" s="84"/>
      <c r="G97" s="28" t="s">
        <v>316</v>
      </c>
      <c r="H97" s="2">
        <f>VLOOKUP(G97,List!B:C,2,0)</f>
        <v>774</v>
      </c>
      <c r="I97" s="38"/>
      <c r="K97" s="2" t="str">
        <f>VLOOKUP(G97,List!B:E,4,0)</f>
        <v>dcsm-EF_MSA_HV_OFF_VFB</v>
      </c>
      <c r="L97" s="2">
        <f>VLOOKUP(G97,List!B:G,6,0)</f>
        <v>25</v>
      </c>
      <c r="M97" s="27">
        <f t="shared" si="17"/>
        <v>44471.466770833329</v>
      </c>
      <c r="N97" t="str">
        <f t="shared" si="30"/>
        <v>0000    CALL dcsm-EF_MSA_HV_OFF_VFB -Run</v>
      </c>
      <c r="Q97" t="s">
        <v>223</v>
      </c>
      <c r="R97" t="str">
        <f t="shared" si="24"/>
        <v/>
      </c>
      <c r="S97">
        <v>17513</v>
      </c>
      <c r="U97" t="str">
        <f t="shared" si="27"/>
        <v/>
      </c>
    </row>
    <row r="98" spans="1:21" x14ac:dyDescent="0.8">
      <c r="C98" s="26">
        <f t="shared" si="33"/>
        <v>44471.479398148142</v>
      </c>
      <c r="D98" s="26">
        <f t="shared" si="34"/>
        <v>44471.480092592588</v>
      </c>
      <c r="E98" s="2"/>
      <c r="F98" s="84"/>
      <c r="G98" s="28" t="s">
        <v>18</v>
      </c>
      <c r="H98" s="2">
        <f>VLOOKUP(G98,List!B:C,2,0)</f>
        <v>60</v>
      </c>
      <c r="I98" s="38"/>
      <c r="K98" s="2" t="str">
        <f>VLOOKUP(G98,List!B:E,4,0)</f>
        <v>dcsm-EF_MIA_HV_OFF</v>
      </c>
      <c r="L98" s="2">
        <f>VLOOKUP(G98,List!B:G,6,0)</f>
        <v>1</v>
      </c>
      <c r="M98" s="27">
        <f t="shared" si="17"/>
        <v>44471.475729166661</v>
      </c>
      <c r="N98" t="str">
        <f t="shared" si="30"/>
        <v>0000    CALL dcsm-EF_MIA_HV_OFF -Run</v>
      </c>
      <c r="Q98" t="s">
        <v>224</v>
      </c>
      <c r="R98" t="str">
        <f t="shared" si="24"/>
        <v/>
      </c>
      <c r="U98" t="str">
        <f t="shared" si="27"/>
        <v/>
      </c>
    </row>
    <row r="99" spans="1:21" ht="18.350000000000001" thickBot="1" x14ac:dyDescent="0.85">
      <c r="C99" s="26">
        <f>D99-H99/3600/24</f>
        <v>44471.480092592588</v>
      </c>
      <c r="D99" s="26">
        <f t="shared" si="34"/>
        <v>44471.482430555552</v>
      </c>
      <c r="E99" s="2"/>
      <c r="F99" s="84"/>
      <c r="G99" s="16" t="s">
        <v>79</v>
      </c>
      <c r="H99" s="2">
        <f>VLOOKUP(G99,List!B:C,2,0)</f>
        <v>202</v>
      </c>
      <c r="I99" s="38"/>
      <c r="K99" s="2" t="str">
        <f>VLOOKUP(G99,List!B:E,4,0)</f>
        <v>dcsm-EF_MEA_HV_OFF</v>
      </c>
      <c r="L99" s="2">
        <f>VLOOKUP(G99,List!B:G,6,0)</f>
        <v>20</v>
      </c>
      <c r="M99" s="27">
        <f t="shared" si="17"/>
        <v>44471.476423611108</v>
      </c>
      <c r="N99" t="str">
        <f t="shared" si="30"/>
        <v>0000    CALL dcsm-EF_MEA_HV_OFF -Run</v>
      </c>
      <c r="Q99" t="s">
        <v>227</v>
      </c>
      <c r="R99" t="str">
        <f t="shared" si="24"/>
        <v/>
      </c>
      <c r="U99" t="str">
        <f t="shared" si="27"/>
        <v/>
      </c>
    </row>
    <row r="100" spans="1:21" ht="18.350000000000001" thickBot="1" x14ac:dyDescent="0.85">
      <c r="A100" s="29"/>
      <c r="B100" s="30"/>
      <c r="C100" s="31">
        <v>44471.482430555552</v>
      </c>
      <c r="D100" s="31">
        <f>C100+H100/3600/24</f>
        <v>44471.496319444443</v>
      </c>
      <c r="E100" s="32" t="s">
        <v>119</v>
      </c>
      <c r="F100" s="33"/>
      <c r="G100" s="34">
        <f>(C101-D99)*24*3600</f>
        <v>1800.0000002095476</v>
      </c>
      <c r="H100" s="35">
        <v>1200</v>
      </c>
      <c r="I100" s="36"/>
      <c r="K100" s="2" t="e">
        <f>VLOOKUP(G100,List!B:E,4,0)</f>
        <v>#N/A</v>
      </c>
      <c r="L100" s="2" t="e">
        <f>VLOOKUP(G100,List!B:G,6,0)</f>
        <v>#N/A</v>
      </c>
      <c r="M100" s="27">
        <f t="shared" si="17"/>
        <v>44471.478761574072</v>
      </c>
      <c r="N100" t="str">
        <f>"0000    WAIT_SEC  "&amp;TEXT(G100,"#0")</f>
        <v>0000    WAIT_SEC  1800</v>
      </c>
      <c r="Q100">
        <v>1200</v>
      </c>
      <c r="R100" t="e">
        <f t="shared" si="24"/>
        <v>#N/A</v>
      </c>
      <c r="U100" t="e">
        <f t="shared" si="27"/>
        <v>#N/A</v>
      </c>
    </row>
    <row r="101" spans="1:21" x14ac:dyDescent="0.8">
      <c r="C101" s="26">
        <f>D100+10/60/24</f>
        <v>44471.503263888888</v>
      </c>
      <c r="D101" s="27">
        <f t="shared" si="32"/>
        <v>44471.506388888891</v>
      </c>
      <c r="E101" s="37"/>
      <c r="F101" s="81" t="s">
        <v>9</v>
      </c>
      <c r="G101" s="39" t="s">
        <v>12</v>
      </c>
      <c r="H101" s="2">
        <f>VLOOKUP(G101,List!B:C,2,0)</f>
        <v>270</v>
      </c>
      <c r="I101" s="38"/>
      <c r="K101" s="2" t="str">
        <f>VLOOKUP(G101,List!B:E,4,0)</f>
        <v>dcsm-EF_HEPE_HV_ON_OBS_START</v>
      </c>
      <c r="L101" s="2">
        <f>VLOOKUP(G101,List!B:G,6,0)</f>
        <v>6</v>
      </c>
      <c r="M101" s="27">
        <f t="shared" si="17"/>
        <v>44471.499594907407</v>
      </c>
      <c r="N101" t="str">
        <f>+"0000    CALL "&amp;K101&amp;" -Run"</f>
        <v>0000    CALL dcsm-EF_HEPE_HV_ON_OBS_START -Run</v>
      </c>
      <c r="Q101" t="s">
        <v>217</v>
      </c>
      <c r="R101" t="str">
        <f t="shared" si="24"/>
        <v/>
      </c>
      <c r="U101" t="str">
        <f t="shared" si="27"/>
        <v/>
      </c>
    </row>
    <row r="102" spans="1:21" x14ac:dyDescent="0.8">
      <c r="C102" s="26">
        <f>D101</f>
        <v>44471.506388888891</v>
      </c>
      <c r="D102" s="26">
        <f t="shared" si="32"/>
        <v>44471.510370370372</v>
      </c>
      <c r="E102" s="2"/>
      <c r="F102" s="81"/>
      <c r="G102" s="28" t="s">
        <v>111</v>
      </c>
      <c r="H102" s="2">
        <f>VLOOKUP(G102,List!B:C,2,0)</f>
        <v>344</v>
      </c>
      <c r="I102" s="38"/>
      <c r="K102" s="2" t="str">
        <f>VLOOKUP(G102,List!B:E,4,0)</f>
        <v>dcsm-EF_ENA_HV_ON_H</v>
      </c>
      <c r="L102" s="2">
        <f>VLOOKUP(G102,List!B:G,6,0)</f>
        <v>18</v>
      </c>
      <c r="M102" s="27">
        <f t="shared" si="17"/>
        <v>44471.50271990741</v>
      </c>
      <c r="N102" t="str">
        <f t="shared" ref="N102:N114" si="35">+"0000    CALL "&amp;K102&amp;" -Run"</f>
        <v>0000    CALL dcsm-EF_ENA_HV_ON_H -Run</v>
      </c>
      <c r="Q102" t="s">
        <v>216</v>
      </c>
      <c r="R102" t="str">
        <f t="shared" si="24"/>
        <v/>
      </c>
      <c r="U102" t="str">
        <f t="shared" si="27"/>
        <v/>
      </c>
    </row>
    <row r="103" spans="1:21" x14ac:dyDescent="0.8">
      <c r="C103" s="26">
        <f t="shared" ref="C103:C108" si="36">D102</f>
        <v>44471.510370370372</v>
      </c>
      <c r="D103" s="26">
        <f t="shared" si="32"/>
        <v>44471.513402777782</v>
      </c>
      <c r="E103" s="2"/>
      <c r="F103" s="81"/>
      <c r="G103" s="71" t="s">
        <v>117</v>
      </c>
      <c r="H103" s="2">
        <f>VLOOKUP(G103,List!B:C,2,0)</f>
        <v>262</v>
      </c>
      <c r="I103" s="70" t="s">
        <v>317</v>
      </c>
      <c r="K103" s="2" t="str">
        <f>VLOOKUP(G103,List!B:E,4,0)</f>
        <v>dcsm-EF_MIA_HV_ON_SW_RC</v>
      </c>
      <c r="L103" s="2">
        <f>VLOOKUP(G103,List!B:G,6,0)</f>
        <v>7</v>
      </c>
      <c r="M103" s="27">
        <f t="shared" si="17"/>
        <v>44471.506701388891</v>
      </c>
      <c r="N103" t="str">
        <f t="shared" si="35"/>
        <v>0000    CALL dcsm-EF_MIA_HV_ON_SW_RC -Run</v>
      </c>
      <c r="Q103" t="s">
        <v>212</v>
      </c>
      <c r="R103" t="str">
        <f t="shared" si="24"/>
        <v/>
      </c>
      <c r="U103" t="str">
        <f t="shared" si="27"/>
        <v/>
      </c>
    </row>
    <row r="104" spans="1:21" x14ac:dyDescent="0.8">
      <c r="C104" s="26">
        <f t="shared" si="36"/>
        <v>44471.513402777782</v>
      </c>
      <c r="D104" s="26">
        <f t="shared" si="32"/>
        <v>44471.533726851856</v>
      </c>
      <c r="E104" s="2"/>
      <c r="F104" s="81"/>
      <c r="G104" s="2" t="s">
        <v>73</v>
      </c>
      <c r="H104" s="2">
        <f>VLOOKUP(G104,List!B:C,2,0)</f>
        <v>1756</v>
      </c>
      <c r="I104" s="38"/>
      <c r="K104" s="2" t="str">
        <f>VLOOKUP(G104,List!B:E,4,0)</f>
        <v>dcsm-EF_MEA_HV_ON</v>
      </c>
      <c r="L104" s="2">
        <f>VLOOKUP(G104,List!B:G,6,0)</f>
        <v>54</v>
      </c>
      <c r="M104" s="27">
        <f t="shared" si="17"/>
        <v>44471.509733796302</v>
      </c>
      <c r="N104" t="str">
        <f t="shared" si="35"/>
        <v>0000    CALL dcsm-EF_MEA_HV_ON -Run</v>
      </c>
      <c r="Q104" t="s">
        <v>205</v>
      </c>
      <c r="R104" t="str">
        <f t="shared" si="24"/>
        <v/>
      </c>
      <c r="U104" t="str">
        <f t="shared" si="27"/>
        <v/>
      </c>
    </row>
    <row r="105" spans="1:21" x14ac:dyDescent="0.8">
      <c r="C105" s="26">
        <f t="shared" si="36"/>
        <v>44471.533726851856</v>
      </c>
      <c r="D105" s="26">
        <f t="shared" si="32"/>
        <v>44471.567083333335</v>
      </c>
      <c r="E105" s="2"/>
      <c r="F105" s="81"/>
      <c r="G105" s="28" t="s">
        <v>296</v>
      </c>
      <c r="H105" s="2">
        <f>VLOOKUP(G105,List!B:C,2,0)</f>
        <v>2882</v>
      </c>
      <c r="I105" s="38"/>
      <c r="K105" s="2" t="str">
        <f>VLOOKUP(G105,List!B:E,4,0)</f>
        <v>dcsm-EF_MSA_HV_ON_1_VFB</v>
      </c>
      <c r="L105" s="2">
        <f>VLOOKUP(G105,List!B:G,6,0)</f>
        <v>108</v>
      </c>
      <c r="M105" s="27">
        <f t="shared" si="17"/>
        <v>44471.530057870375</v>
      </c>
      <c r="N105" t="str">
        <f t="shared" si="35"/>
        <v>0000    CALL dcsm-EF_MSA_HV_ON_1_VFB -Run</v>
      </c>
      <c r="Q105" t="s">
        <v>314</v>
      </c>
      <c r="R105" t="str">
        <f t="shared" si="24"/>
        <v/>
      </c>
      <c r="U105" t="str">
        <f t="shared" si="27"/>
        <v/>
      </c>
    </row>
    <row r="106" spans="1:21" x14ac:dyDescent="0.8">
      <c r="C106" s="26">
        <f t="shared" si="36"/>
        <v>44471.567083333335</v>
      </c>
      <c r="D106" s="26">
        <f t="shared" si="32"/>
        <v>44471.604837962965</v>
      </c>
      <c r="E106" s="2"/>
      <c r="F106" s="83"/>
      <c r="G106" s="28" t="s">
        <v>298</v>
      </c>
      <c r="H106" s="2">
        <f>VLOOKUP(G106,List!B:C,2,0)</f>
        <v>3262</v>
      </c>
      <c r="I106" s="38"/>
      <c r="K106" s="2" t="str">
        <f>VLOOKUP(G106,List!B:E,4,0)</f>
        <v>dcsm-EF_MSA_HV_ON_2_VFB</v>
      </c>
      <c r="L106" s="2">
        <f>VLOOKUP(G106,List!B:G,6,0)</f>
        <v>124</v>
      </c>
      <c r="M106" s="27">
        <f t="shared" si="17"/>
        <v>44471.563414351855</v>
      </c>
      <c r="N106" t="str">
        <f t="shared" si="35"/>
        <v>0000    CALL dcsm-EF_MSA_HV_ON_2_VFB -Run</v>
      </c>
      <c r="Q106" t="s">
        <v>315</v>
      </c>
      <c r="R106" t="str">
        <f t="shared" si="24"/>
        <v/>
      </c>
      <c r="U106" t="str">
        <f t="shared" si="27"/>
        <v/>
      </c>
    </row>
    <row r="107" spans="1:21" x14ac:dyDescent="0.8">
      <c r="C107" s="26">
        <f>D106</f>
        <v>44471.604837962965</v>
      </c>
      <c r="D107" s="26">
        <f t="shared" si="32"/>
        <v>44471.605324074073</v>
      </c>
      <c r="E107" s="2"/>
      <c r="F107" s="28" t="s">
        <v>33</v>
      </c>
      <c r="G107" s="28" t="s">
        <v>34</v>
      </c>
      <c r="H107" s="2">
        <f>VLOOKUP(G107,List!B:C,2,0)</f>
        <v>42</v>
      </c>
      <c r="I107" s="38"/>
      <c r="K107" s="2" t="str">
        <f>VLOOKUP(G107,List!B:E,4,0)</f>
        <v>dcsm-EF_BUS_TLM_MODE_5</v>
      </c>
      <c r="L107" s="2">
        <f>VLOOKUP(G107,List!B:G,6,0)</f>
        <v>2</v>
      </c>
      <c r="M107" s="27">
        <f t="shared" si="17"/>
        <v>44471.601168981484</v>
      </c>
      <c r="N107" t="str">
        <f>+"0000    CALL "&amp;K107&amp;" -Run"</f>
        <v>0000    CALL dcsm-EF_BUS_TLM_MODE_5 -Run</v>
      </c>
      <c r="Q107" t="s">
        <v>218</v>
      </c>
      <c r="R107" t="str">
        <f t="shared" si="24"/>
        <v/>
      </c>
      <c r="U107" t="str">
        <f>+IF(Q106=K107,"","x")</f>
        <v>x</v>
      </c>
    </row>
    <row r="108" spans="1:21" x14ac:dyDescent="0.8">
      <c r="C108" s="40">
        <f>D107</f>
        <v>44471.605324074073</v>
      </c>
      <c r="D108" s="40">
        <f>C109</f>
        <v>44471.951041666667</v>
      </c>
      <c r="E108" s="41" t="s">
        <v>278</v>
      </c>
      <c r="F108" s="42"/>
      <c r="G108" s="42"/>
      <c r="H108" s="43">
        <f>(D108-C108)*3600*24</f>
        <v>29870.000000135042</v>
      </c>
      <c r="I108" s="42">
        <f>H108/3600</f>
        <v>8.2972222222597338</v>
      </c>
      <c r="K108" s="2" t="e">
        <f>VLOOKUP(G108,List!B:E,4,0)</f>
        <v>#N/A</v>
      </c>
      <c r="L108" s="2" t="e">
        <f>VLOOKUP(G108,List!B:G,6,0)</f>
        <v>#N/A</v>
      </c>
      <c r="M108" s="27">
        <f t="shared" si="17"/>
        <v>44471.601655092592</v>
      </c>
      <c r="N108" t="str">
        <f>"0000    WAIT_SEC  "&amp;TEXT(H108,"#0")</f>
        <v>0000    WAIT_SEC  29870</v>
      </c>
      <c r="Q108">
        <v>29372</v>
      </c>
      <c r="R108" t="e">
        <f t="shared" si="24"/>
        <v>#N/A</v>
      </c>
    </row>
    <row r="109" spans="1:21" x14ac:dyDescent="0.8">
      <c r="C109" s="26">
        <f>D109-H109/3600/24</f>
        <v>44471.951041666667</v>
      </c>
      <c r="D109" s="26">
        <f>C110</f>
        <v>44471.951527777775</v>
      </c>
      <c r="E109" s="2"/>
      <c r="F109" s="28" t="s">
        <v>35</v>
      </c>
      <c r="G109" s="28" t="s">
        <v>36</v>
      </c>
      <c r="H109" s="2">
        <f>VLOOKUP(G109,List!B:C,2,0)</f>
        <v>42</v>
      </c>
      <c r="I109" s="38"/>
      <c r="K109" s="2" t="str">
        <f>VLOOKUP(G109,List!B:E,4,0)</f>
        <v>dcsm-EF_BUS_TLM_MODE_10</v>
      </c>
      <c r="L109" s="2">
        <f>VLOOKUP(G109,List!B:G,6,0)</f>
        <v>2</v>
      </c>
      <c r="M109" s="27">
        <f t="shared" si="17"/>
        <v>44471.947372685187</v>
      </c>
      <c r="N109" t="str">
        <f t="shared" si="35"/>
        <v>0000    CALL dcsm-EF_BUS_TLM_MODE_10 -Run</v>
      </c>
      <c r="Q109" t="s">
        <v>219</v>
      </c>
      <c r="R109" t="str">
        <f t="shared" si="24"/>
        <v/>
      </c>
    </row>
    <row r="110" spans="1:21" x14ac:dyDescent="0.8">
      <c r="C110" s="26">
        <f>D110-H110/3600/24</f>
        <v>44471.951527777775</v>
      </c>
      <c r="D110" s="26">
        <f>C111</f>
        <v>44471.953726851847</v>
      </c>
      <c r="E110" s="2"/>
      <c r="F110" s="84" t="s">
        <v>14</v>
      </c>
      <c r="G110" s="28" t="s">
        <v>15</v>
      </c>
      <c r="H110" s="2">
        <f>VLOOKUP(G110,List!B:C,2,0)</f>
        <v>190</v>
      </c>
      <c r="I110" s="38"/>
      <c r="K110" s="2" t="str">
        <f>VLOOKUP(G110,List!B:E,4,0)</f>
        <v>dcsm-EF_HEPE_HV_OFF_OBS_OFF</v>
      </c>
      <c r="L110" s="2">
        <f>VLOOKUP(G110,List!B:G,6,0)</f>
        <v>5</v>
      </c>
      <c r="M110" s="27">
        <f t="shared" ref="M110:M126" si="37">C110-317/3600/24</f>
        <v>44471.947858796295</v>
      </c>
      <c r="N110" t="str">
        <f t="shared" si="35"/>
        <v>0000    CALL dcsm-EF_HEPE_HV_OFF_OBS_OFF -Run</v>
      </c>
      <c r="Q110" t="s">
        <v>220</v>
      </c>
      <c r="R110" t="str">
        <f t="shared" si="24"/>
        <v/>
      </c>
    </row>
    <row r="111" spans="1:21" x14ac:dyDescent="0.8">
      <c r="C111" s="26">
        <f t="shared" ref="C111:C113" si="38">D111-H111/3600/24</f>
        <v>44471.953726851847</v>
      </c>
      <c r="D111" s="26">
        <f t="shared" ref="D111:D123" si="39">C112</f>
        <v>44471.956018518511</v>
      </c>
      <c r="E111" s="2"/>
      <c r="F111" s="84"/>
      <c r="G111" s="28" t="s">
        <v>16</v>
      </c>
      <c r="H111" s="2">
        <f>VLOOKUP(G111,List!B:C,2,0)</f>
        <v>198</v>
      </c>
      <c r="I111" s="38"/>
      <c r="K111" s="2" t="str">
        <f>VLOOKUP(G111,List!B:E,4,0)</f>
        <v>dcsm-EF_ENA_HV_OFF</v>
      </c>
      <c r="L111" s="2">
        <f>VLOOKUP(G111,List!B:G,6,0)</f>
        <v>4</v>
      </c>
      <c r="M111" s="27">
        <f t="shared" si="37"/>
        <v>44471.950057870366</v>
      </c>
      <c r="N111" t="str">
        <f t="shared" si="35"/>
        <v>0000    CALL dcsm-EF_ENA_HV_OFF -Run</v>
      </c>
      <c r="Q111" t="s">
        <v>221</v>
      </c>
      <c r="R111" t="str">
        <f t="shared" si="24"/>
        <v/>
      </c>
    </row>
    <row r="112" spans="1:21" x14ac:dyDescent="0.8">
      <c r="C112" s="26">
        <f>D112-H112/3600/24</f>
        <v>44471.956018518511</v>
      </c>
      <c r="D112" s="26">
        <f t="shared" si="39"/>
        <v>44471.964976851843</v>
      </c>
      <c r="E112" s="2"/>
      <c r="F112" s="84"/>
      <c r="G112" s="28" t="s">
        <v>316</v>
      </c>
      <c r="H112" s="2">
        <f>VLOOKUP(G112,List!B:C,2,0)</f>
        <v>774</v>
      </c>
      <c r="I112" s="38"/>
      <c r="K112" s="2" t="str">
        <f>VLOOKUP(G112,List!B:E,4,0)</f>
        <v>dcsm-EF_MSA_HV_OFF_VFB</v>
      </c>
      <c r="L112" s="2">
        <f>VLOOKUP(G112,List!B:G,6,0)</f>
        <v>25</v>
      </c>
      <c r="M112" s="27">
        <f t="shared" si="37"/>
        <v>44471.95234953703</v>
      </c>
      <c r="N112" t="str">
        <f t="shared" si="35"/>
        <v>0000    CALL dcsm-EF_MSA_HV_OFF_VFB -Run</v>
      </c>
      <c r="Q112" t="s">
        <v>223</v>
      </c>
      <c r="R112" t="str">
        <f t="shared" si="24"/>
        <v/>
      </c>
    </row>
    <row r="113" spans="1:18" x14ac:dyDescent="0.8">
      <c r="C113" s="26">
        <f t="shared" si="38"/>
        <v>44471.964976851843</v>
      </c>
      <c r="D113" s="26">
        <f t="shared" si="39"/>
        <v>44471.96567129629</v>
      </c>
      <c r="E113" s="2"/>
      <c r="F113" s="84"/>
      <c r="G113" s="28" t="s">
        <v>18</v>
      </c>
      <c r="H113" s="2">
        <f>VLOOKUP(G113,List!B:C,2,0)</f>
        <v>60</v>
      </c>
      <c r="I113" s="38"/>
      <c r="K113" s="2" t="str">
        <f>VLOOKUP(G113,List!B:E,4,0)</f>
        <v>dcsm-EF_MIA_HV_OFF</v>
      </c>
      <c r="L113" s="2">
        <f>VLOOKUP(G113,List!B:G,6,0)</f>
        <v>1</v>
      </c>
      <c r="M113" s="27">
        <f t="shared" si="37"/>
        <v>44471.961307870362</v>
      </c>
      <c r="N113" t="str">
        <f t="shared" si="35"/>
        <v>0000    CALL dcsm-EF_MIA_HV_OFF -Run</v>
      </c>
      <c r="Q113" t="s">
        <v>224</v>
      </c>
      <c r="R113" t="str">
        <f t="shared" si="24"/>
        <v/>
      </c>
    </row>
    <row r="114" spans="1:18" x14ac:dyDescent="0.8">
      <c r="C114" s="26">
        <f>D114-H114/3600/24</f>
        <v>44471.96567129629</v>
      </c>
      <c r="D114" s="26">
        <f t="shared" si="39"/>
        <v>44471.968101851846</v>
      </c>
      <c r="E114" s="2"/>
      <c r="F114" s="84"/>
      <c r="G114" s="73" t="s">
        <v>78</v>
      </c>
      <c r="H114" s="2">
        <f>VLOOKUP(G114,List!B:C,2,0)</f>
        <v>210</v>
      </c>
      <c r="I114" s="38"/>
      <c r="K114" s="2" t="str">
        <f>VLOOKUP(G114,List!B:E,4,0)</f>
        <v>dcsm-EF_MEA_HV_SCAN_OFF</v>
      </c>
      <c r="L114" s="2">
        <f>VLOOKUP(G114,List!B:G,6,0)</f>
        <v>24</v>
      </c>
      <c r="M114" s="27">
        <f t="shared" si="37"/>
        <v>44471.962002314809</v>
      </c>
      <c r="N114" t="str">
        <f t="shared" si="35"/>
        <v>0000    CALL dcsm-EF_MEA_HV_SCAN_OFF -Run</v>
      </c>
      <c r="Q114" t="s">
        <v>225</v>
      </c>
      <c r="R114" t="str">
        <f t="shared" si="24"/>
        <v/>
      </c>
    </row>
    <row r="115" spans="1:18" x14ac:dyDescent="0.8">
      <c r="A115" s="44"/>
      <c r="B115" s="45"/>
      <c r="C115" s="26">
        <f t="shared" ref="C115:C123" si="40">D115-H115/3600/24</f>
        <v>44471.968101851846</v>
      </c>
      <c r="D115" s="26">
        <f t="shared" si="39"/>
        <v>44471.968912037031</v>
      </c>
      <c r="E115" s="2"/>
      <c r="F115" s="81" t="s">
        <v>19</v>
      </c>
      <c r="G115" s="28" t="s">
        <v>20</v>
      </c>
      <c r="H115" s="2">
        <f>VLOOKUP(G115,List!B:C,2,0)</f>
        <v>70</v>
      </c>
      <c r="I115" s="28"/>
      <c r="K115" s="2" t="str">
        <f>VLOOKUP(G115,List!B:E,4,0)</f>
        <v>dcsm-EF_HEPE_OFF_STOP</v>
      </c>
      <c r="L115" s="2">
        <f>VLOOKUP(G115,List!B:G,6,0)</f>
        <v>4</v>
      </c>
      <c r="M115" s="27">
        <f t="shared" si="37"/>
        <v>44471.964432870365</v>
      </c>
      <c r="N115" t="str">
        <f>+"0000    CALL "&amp;K115&amp;" -Run"</f>
        <v>0000    CALL dcsm-EF_HEPE_OFF_STOP -Run</v>
      </c>
      <c r="Q115" t="s">
        <v>229</v>
      </c>
      <c r="R115" t="str">
        <f t="shared" si="24"/>
        <v/>
      </c>
    </row>
    <row r="116" spans="1:18" x14ac:dyDescent="0.8">
      <c r="A116" s="44"/>
      <c r="B116" s="45"/>
      <c r="C116" s="26">
        <f t="shared" si="40"/>
        <v>44471.968912037031</v>
      </c>
      <c r="D116" s="26">
        <f t="shared" si="39"/>
        <v>44471.970763888887</v>
      </c>
      <c r="E116" s="2"/>
      <c r="F116" s="81"/>
      <c r="G116" s="28" t="s">
        <v>21</v>
      </c>
      <c r="H116" s="2">
        <f>VLOOKUP(G116,List!B:C,2,0)</f>
        <v>160</v>
      </c>
      <c r="I116" s="28"/>
      <c r="K116" s="2" t="str">
        <f>VLOOKUP(G116,List!B:E,4,0)</f>
        <v>dcsm-EF_MIA_OFF</v>
      </c>
      <c r="L116" s="2">
        <f>VLOOKUP(G116,List!B:G,6,0)</f>
        <v>4</v>
      </c>
      <c r="M116" s="27">
        <f t="shared" si="37"/>
        <v>44471.965243055551</v>
      </c>
      <c r="N116" t="str">
        <f t="shared" ref="N116:N126" si="41">+"0000    CALL "&amp;K116&amp;" -Run"</f>
        <v>0000    CALL dcsm-EF_MIA_OFF -Run</v>
      </c>
      <c r="Q116" t="s">
        <v>230</v>
      </c>
      <c r="R116" t="str">
        <f t="shared" si="24"/>
        <v/>
      </c>
    </row>
    <row r="117" spans="1:18" x14ac:dyDescent="0.8">
      <c r="A117" s="44"/>
      <c r="B117" s="45"/>
      <c r="C117" s="26">
        <f t="shared" si="40"/>
        <v>44471.970763888887</v>
      </c>
      <c r="D117" s="26">
        <f t="shared" si="39"/>
        <v>44471.971782407403</v>
      </c>
      <c r="E117" s="2"/>
      <c r="F117" s="81"/>
      <c r="G117" s="28" t="s">
        <v>22</v>
      </c>
      <c r="H117" s="2">
        <f>VLOOKUP(G117,List!B:C,2,0)</f>
        <v>88</v>
      </c>
      <c r="I117" s="28"/>
      <c r="K117" s="2" t="str">
        <f>VLOOKUP(G117,List!B:E,4,0)</f>
        <v>dcsm-EF_ENA_power_OFF</v>
      </c>
      <c r="L117" s="2">
        <f>VLOOKUP(G117,List!B:G,6,0)</f>
        <v>4</v>
      </c>
      <c r="M117" s="27">
        <f t="shared" si="37"/>
        <v>44471.967094907406</v>
      </c>
      <c r="N117" t="str">
        <f t="shared" si="41"/>
        <v>0000    CALL dcsm-EF_ENA_power_OFF -Run</v>
      </c>
      <c r="Q117" t="s">
        <v>231</v>
      </c>
      <c r="R117" t="str">
        <f t="shared" si="24"/>
        <v/>
      </c>
    </row>
    <row r="118" spans="1:18" x14ac:dyDescent="0.8">
      <c r="A118" s="44"/>
      <c r="B118" s="45"/>
      <c r="C118" s="26">
        <f t="shared" si="40"/>
        <v>44471.971782407403</v>
      </c>
      <c r="D118" s="26">
        <f t="shared" si="39"/>
        <v>44471.973680555551</v>
      </c>
      <c r="E118" s="2"/>
      <c r="F118" s="81"/>
      <c r="G118" s="28" t="s">
        <v>23</v>
      </c>
      <c r="H118" s="2">
        <f>VLOOKUP(G118,List!B:C,2,0)</f>
        <v>164</v>
      </c>
      <c r="I118" s="28"/>
      <c r="K118" s="2" t="str">
        <f>VLOOKUP(G118,List!B:E,4,0)</f>
        <v>dcsm-EF_MEA_OFF</v>
      </c>
      <c r="L118" s="2">
        <f>VLOOKUP(G118,List!B:G,6,0)</f>
        <v>6</v>
      </c>
      <c r="M118" s="27">
        <f t="shared" si="37"/>
        <v>44471.968113425923</v>
      </c>
      <c r="N118" t="str">
        <f t="shared" si="41"/>
        <v>0000    CALL dcsm-EF_MEA_OFF -Run</v>
      </c>
      <c r="Q118" t="s">
        <v>232</v>
      </c>
      <c r="R118" t="str">
        <f t="shared" si="24"/>
        <v/>
      </c>
    </row>
    <row r="119" spans="1:18" x14ac:dyDescent="0.8">
      <c r="C119" s="26">
        <f t="shared" si="40"/>
        <v>44471.973680555551</v>
      </c>
      <c r="D119" s="26">
        <f t="shared" si="39"/>
        <v>44471.973773148144</v>
      </c>
      <c r="E119" s="2"/>
      <c r="F119" s="81"/>
      <c r="G119" s="28" t="s">
        <v>24</v>
      </c>
      <c r="H119" s="2">
        <f>VLOOKUP(G119,List!B:C,2,0)</f>
        <v>8</v>
      </c>
      <c r="I119" s="28"/>
      <c r="K119" s="2" t="str">
        <f>VLOOKUP(G119,List!B:E,4,0)</f>
        <v>dcsm-EF_MGF_OFF</v>
      </c>
      <c r="L119" s="2">
        <f>VLOOKUP(G119,List!B:G,6,0)</f>
        <v>1</v>
      </c>
      <c r="M119" s="27">
        <f t="shared" si="37"/>
        <v>44471.970011574071</v>
      </c>
      <c r="N119" t="str">
        <f t="shared" si="41"/>
        <v>0000    CALL dcsm-EF_MGF_OFF -Run</v>
      </c>
      <c r="Q119" t="s">
        <v>234</v>
      </c>
      <c r="R119" t="str">
        <f t="shared" si="24"/>
        <v/>
      </c>
    </row>
    <row r="120" spans="1:18" x14ac:dyDescent="0.8">
      <c r="C120" s="26">
        <f t="shared" si="40"/>
        <v>44471.973773148144</v>
      </c>
      <c r="D120" s="26">
        <f t="shared" si="39"/>
        <v>44471.974699074068</v>
      </c>
      <c r="E120" s="2"/>
      <c r="F120" s="81"/>
      <c r="G120" s="28" t="s">
        <v>25</v>
      </c>
      <c r="H120" s="2">
        <f>VLOOKUP(G120,List!B:C,2,0)</f>
        <v>80</v>
      </c>
      <c r="I120" s="28"/>
      <c r="K120" s="2" t="str">
        <f>VLOOKUP(G120,List!B:E,4,0)</f>
        <v>dcsm-EF_PWI_OFF</v>
      </c>
      <c r="L120" s="2">
        <f>VLOOKUP(G120,List!B:G,6,0)</f>
        <v>2</v>
      </c>
      <c r="M120" s="27">
        <f t="shared" si="37"/>
        <v>44471.970104166663</v>
      </c>
      <c r="N120" t="str">
        <f t="shared" si="41"/>
        <v>0000    CALL dcsm-EF_PWI_OFF -Run</v>
      </c>
      <c r="Q120" t="s">
        <v>235</v>
      </c>
      <c r="R120" t="str">
        <f t="shared" si="24"/>
        <v/>
      </c>
    </row>
    <row r="121" spans="1:18" x14ac:dyDescent="0.8">
      <c r="C121" s="26">
        <f t="shared" si="40"/>
        <v>44471.974699074068</v>
      </c>
      <c r="D121" s="26">
        <f t="shared" si="39"/>
        <v>44471.97516203703</v>
      </c>
      <c r="E121" s="2"/>
      <c r="F121" s="81"/>
      <c r="G121" s="28" t="s">
        <v>38</v>
      </c>
      <c r="H121" s="2">
        <f>VLOOKUP(G121,List!B:C,2,0)</f>
        <v>40</v>
      </c>
      <c r="I121" s="28"/>
      <c r="K121" s="2" t="str">
        <f>VLOOKUP(G121,List!B:E,4,0)</f>
        <v>dcsm-EF_PME_OFF</v>
      </c>
      <c r="L121" s="2">
        <f>VLOOKUP(G121,List!B:G,6,0)</f>
        <v>1</v>
      </c>
      <c r="M121" s="27">
        <f t="shared" si="37"/>
        <v>44471.971030092587</v>
      </c>
      <c r="N121" t="str">
        <f t="shared" si="41"/>
        <v>0000    CALL dcsm-EF_PME_OFF -Run</v>
      </c>
      <c r="Q121" t="s">
        <v>236</v>
      </c>
      <c r="R121" t="str">
        <f t="shared" si="24"/>
        <v/>
      </c>
    </row>
    <row r="122" spans="1:18" x14ac:dyDescent="0.8">
      <c r="A122" s="74"/>
      <c r="B122" s="45"/>
      <c r="C122" s="26">
        <f t="shared" si="40"/>
        <v>44471.97516203703</v>
      </c>
      <c r="D122" s="26">
        <f t="shared" si="39"/>
        <v>44471.97956018518</v>
      </c>
      <c r="E122" s="2"/>
      <c r="F122" s="81"/>
      <c r="G122" s="28" t="s">
        <v>26</v>
      </c>
      <c r="H122" s="2">
        <f>VLOOKUP(G122,List!B:C,2,0)</f>
        <v>380</v>
      </c>
      <c r="I122" s="28"/>
      <c r="K122" s="2" t="str">
        <f>VLOOKUP(G122,List!B:E,4,0)</f>
        <v>dcsm-EF_MSA_OFF</v>
      </c>
      <c r="L122" s="2">
        <f>VLOOKUP(G122,List!B:G,6,0)</f>
        <v>25</v>
      </c>
      <c r="M122" s="27">
        <f t="shared" si="37"/>
        <v>44471.971493055549</v>
      </c>
      <c r="N122" t="str">
        <f t="shared" si="41"/>
        <v>0000    CALL dcsm-EF_MSA_OFF -Run</v>
      </c>
      <c r="Q122" t="s">
        <v>237</v>
      </c>
      <c r="R122" t="str">
        <f t="shared" si="24"/>
        <v/>
      </c>
    </row>
    <row r="123" spans="1:18" x14ac:dyDescent="0.8">
      <c r="C123" s="26">
        <f t="shared" si="40"/>
        <v>44471.97956018518</v>
      </c>
      <c r="D123" s="26">
        <f t="shared" si="39"/>
        <v>44471.981412037036</v>
      </c>
      <c r="E123" s="2"/>
      <c r="F123" s="83"/>
      <c r="G123" s="28" t="s">
        <v>84</v>
      </c>
      <c r="H123" s="2">
        <f>VLOOKUP(G123,List!B:C,2,0)</f>
        <v>160</v>
      </c>
      <c r="I123" s="28"/>
      <c r="K123" s="2" t="str">
        <f>VLOOKUP(G123,List!B:E,4,0)</f>
        <v>dcsm-EF_MDM_OFF</v>
      </c>
      <c r="L123" s="2">
        <f>VLOOKUP(G123,List!B:G,6,0)</f>
        <v>4</v>
      </c>
      <c r="M123" s="27">
        <f t="shared" si="37"/>
        <v>44471.9758912037</v>
      </c>
      <c r="N123" t="str">
        <f t="shared" si="41"/>
        <v>0000    CALL dcsm-EF_MDM_OFF -Run</v>
      </c>
      <c r="Q123" t="s">
        <v>238</v>
      </c>
      <c r="R123" t="str">
        <f t="shared" si="24"/>
        <v/>
      </c>
    </row>
    <row r="124" spans="1:18" x14ac:dyDescent="0.8">
      <c r="C124" s="26">
        <f>D124-H124/3600/24</f>
        <v>44471.981412037036</v>
      </c>
      <c r="D124" s="26">
        <f>C125</f>
        <v>44471.982800925922</v>
      </c>
      <c r="E124" s="2"/>
      <c r="F124" s="28" t="s">
        <v>27</v>
      </c>
      <c r="G124" s="28" t="s">
        <v>136</v>
      </c>
      <c r="H124" s="2">
        <f>VLOOKUP(G124,List!B:C,2,0)</f>
        <v>120</v>
      </c>
      <c r="I124" s="28"/>
      <c r="K124" s="2" t="str">
        <f>VLOOKUP(G124,List!B:E,4,0)</f>
        <v>dcsm-EF_MDP_POWEROFF</v>
      </c>
      <c r="L124" s="2">
        <f>VLOOKUP(G124,List!B:G,6,0)</f>
        <v>3</v>
      </c>
      <c r="M124" s="27">
        <f t="shared" si="37"/>
        <v>44471.977743055555</v>
      </c>
      <c r="N124" t="str">
        <f t="shared" si="41"/>
        <v>0000    CALL dcsm-EF_MDP_POWEROFF -Run</v>
      </c>
      <c r="Q124" t="s">
        <v>187</v>
      </c>
      <c r="R124" t="str">
        <f t="shared" si="24"/>
        <v/>
      </c>
    </row>
    <row r="125" spans="1:18" x14ac:dyDescent="0.8">
      <c r="C125" s="26">
        <f>D125-H125/3600/24</f>
        <v>44471.982800925922</v>
      </c>
      <c r="D125" s="26">
        <f>C126</f>
        <v>44471.985648148147</v>
      </c>
      <c r="E125" s="2"/>
      <c r="F125" s="75" t="s">
        <v>320</v>
      </c>
      <c r="G125" s="76" t="s">
        <v>102</v>
      </c>
      <c r="H125" s="2">
        <f>VLOOKUP(G125,List!B:C,2,0)</f>
        <v>246</v>
      </c>
      <c r="I125" s="28"/>
      <c r="K125" s="2" t="str">
        <f>VLOOKUP(G125,List!B:E,4,0)</f>
        <v>dcsm-MC_ENA_MDP</v>
      </c>
      <c r="L125" s="2">
        <f>VLOOKUP(G125,List!B:G,6,0)</f>
        <v>21</v>
      </c>
      <c r="M125" s="27">
        <f t="shared" si="37"/>
        <v>44471.979131944441</v>
      </c>
      <c r="N125" t="str">
        <f t="shared" si="41"/>
        <v>0000    CALL dcsm-MC_ENA_MDP -Run</v>
      </c>
      <c r="Q125" t="s">
        <v>240</v>
      </c>
      <c r="R125" t="str">
        <f t="shared" si="24"/>
        <v/>
      </c>
    </row>
    <row r="126" spans="1:18" ht="18.350000000000001" thickBot="1" x14ac:dyDescent="0.85">
      <c r="C126" s="26">
        <f>D126-H126/3600/24</f>
        <v>44471.985648148147</v>
      </c>
      <c r="D126" s="67">
        <f>C127</f>
        <v>44471.988194444442</v>
      </c>
      <c r="E126" s="2"/>
      <c r="F126" s="75" t="s">
        <v>29</v>
      </c>
      <c r="G126" s="77" t="s">
        <v>138</v>
      </c>
      <c r="H126" s="2">
        <f>VLOOKUP(G126,List!B:C,2,0)</f>
        <v>220</v>
      </c>
      <c r="I126" s="28"/>
      <c r="K126" s="2" t="str">
        <f>VLOOKUP(G126,List!B:E,4,0)</f>
        <v>dcsm-EF_BUS_MONI_OFF</v>
      </c>
      <c r="L126" s="2">
        <f>VLOOKUP(G126,List!B:G,6,0)</f>
        <v>5</v>
      </c>
      <c r="M126" s="27">
        <f t="shared" si="37"/>
        <v>44471.981979166667</v>
      </c>
      <c r="N126" t="str">
        <f t="shared" si="41"/>
        <v>0000    CALL dcsm-EF_BUS_MONI_OFF -Run</v>
      </c>
      <c r="Q126" t="s">
        <v>189</v>
      </c>
      <c r="R126" t="str">
        <f t="shared" si="24"/>
        <v/>
      </c>
    </row>
    <row r="127" spans="1:18" ht="18.350000000000001" thickBot="1" x14ac:dyDescent="0.85">
      <c r="A127" s="29"/>
      <c r="B127" s="30"/>
      <c r="C127" s="31">
        <v>44471.988194444442</v>
      </c>
      <c r="D127" s="31">
        <f>C127+H127/3600/24</f>
        <v>44472.002083333333</v>
      </c>
      <c r="E127" s="31"/>
      <c r="F127" s="33" t="s">
        <v>321</v>
      </c>
      <c r="G127" s="33" t="s">
        <v>274</v>
      </c>
      <c r="H127" s="35">
        <v>1200</v>
      </c>
      <c r="I127" s="36"/>
      <c r="K127" s="2"/>
      <c r="L127" s="2" t="e">
        <f>VLOOKUP(G127,List!B:G,6,0)</f>
        <v>#N/A</v>
      </c>
      <c r="M127" s="78">
        <f>C127-417/3600/24</f>
        <v>44471.983368055553</v>
      </c>
    </row>
    <row r="128" spans="1:18" x14ac:dyDescent="0.8">
      <c r="C128"/>
      <c r="D128"/>
    </row>
    <row r="129" spans="3:4" x14ac:dyDescent="0.8">
      <c r="C129"/>
      <c r="D129"/>
    </row>
    <row r="130" spans="3:4" x14ac:dyDescent="0.8">
      <c r="C130"/>
      <c r="D130"/>
    </row>
    <row r="131" spans="3:4" x14ac:dyDescent="0.8">
      <c r="C131"/>
      <c r="D131"/>
    </row>
    <row r="132" spans="3:4" x14ac:dyDescent="0.8">
      <c r="C132"/>
      <c r="D132"/>
    </row>
    <row r="133" spans="3:4" x14ac:dyDescent="0.8">
      <c r="C133"/>
      <c r="D133"/>
    </row>
    <row r="134" spans="3:4" x14ac:dyDescent="0.8">
      <c r="C134"/>
      <c r="D134"/>
    </row>
    <row r="135" spans="3:4" x14ac:dyDescent="0.8">
      <c r="C135"/>
      <c r="D135"/>
    </row>
    <row r="136" spans="3:4" x14ac:dyDescent="0.8">
      <c r="C136"/>
      <c r="D136"/>
    </row>
    <row r="137" spans="3:4" x14ac:dyDescent="0.8">
      <c r="C137"/>
      <c r="D137"/>
    </row>
    <row r="138" spans="3:4" x14ac:dyDescent="0.8">
      <c r="C138"/>
      <c r="D138"/>
    </row>
    <row r="139" spans="3:4" x14ac:dyDescent="0.8">
      <c r="C139"/>
      <c r="D139"/>
    </row>
    <row r="140" spans="3:4" x14ac:dyDescent="0.8">
      <c r="C140"/>
      <c r="D140"/>
    </row>
    <row r="141" spans="3:4" x14ac:dyDescent="0.8">
      <c r="C141"/>
      <c r="D141"/>
    </row>
    <row r="142" spans="3:4" x14ac:dyDescent="0.8">
      <c r="C142"/>
      <c r="D142"/>
    </row>
    <row r="143" spans="3:4" x14ac:dyDescent="0.8">
      <c r="C143"/>
      <c r="D143"/>
    </row>
    <row r="144" spans="3:4" x14ac:dyDescent="0.8">
      <c r="C144"/>
      <c r="D144"/>
    </row>
    <row r="145" spans="3:4" x14ac:dyDescent="0.8">
      <c r="C145"/>
      <c r="D145"/>
    </row>
    <row r="146" spans="3:4" x14ac:dyDescent="0.8">
      <c r="C146"/>
      <c r="D146"/>
    </row>
    <row r="147" spans="3:4" x14ac:dyDescent="0.8">
      <c r="C147"/>
      <c r="D147"/>
    </row>
    <row r="148" spans="3:4" x14ac:dyDescent="0.8">
      <c r="C148"/>
      <c r="D148"/>
    </row>
    <row r="149" spans="3:4" x14ac:dyDescent="0.8">
      <c r="C149"/>
      <c r="D149"/>
    </row>
    <row r="150" spans="3:4" x14ac:dyDescent="0.8">
      <c r="C150"/>
      <c r="D150"/>
    </row>
    <row r="151" spans="3:4" x14ac:dyDescent="0.8">
      <c r="C151"/>
      <c r="D151"/>
    </row>
    <row r="152" spans="3:4" x14ac:dyDescent="0.8">
      <c r="C152"/>
      <c r="D152"/>
    </row>
    <row r="153" spans="3:4" x14ac:dyDescent="0.8">
      <c r="C153"/>
      <c r="D153"/>
    </row>
    <row r="154" spans="3:4" x14ac:dyDescent="0.8">
      <c r="C154"/>
      <c r="D154"/>
    </row>
    <row r="155" spans="3:4" x14ac:dyDescent="0.8">
      <c r="C155"/>
      <c r="D155"/>
    </row>
    <row r="156" spans="3:4" x14ac:dyDescent="0.8">
      <c r="C156"/>
      <c r="D156"/>
    </row>
    <row r="157" spans="3:4" x14ac:dyDescent="0.8">
      <c r="C157"/>
      <c r="D157"/>
    </row>
    <row r="158" spans="3:4" x14ac:dyDescent="0.8">
      <c r="C158"/>
      <c r="D158"/>
    </row>
    <row r="159" spans="3:4" x14ac:dyDescent="0.8">
      <c r="C159"/>
      <c r="D159"/>
    </row>
    <row r="160" spans="3:4" x14ac:dyDescent="0.8">
      <c r="C160"/>
      <c r="D160"/>
    </row>
    <row r="161" spans="3:4" x14ac:dyDescent="0.8">
      <c r="C161"/>
      <c r="D161"/>
    </row>
    <row r="162" spans="3:4" x14ac:dyDescent="0.8">
      <c r="C162"/>
      <c r="D162"/>
    </row>
    <row r="163" spans="3:4" x14ac:dyDescent="0.8">
      <c r="C163"/>
      <c r="D163"/>
    </row>
    <row r="164" spans="3:4" x14ac:dyDescent="0.8">
      <c r="C164"/>
      <c r="D164"/>
    </row>
    <row r="165" spans="3:4" x14ac:dyDescent="0.8">
      <c r="C165"/>
      <c r="D165"/>
    </row>
    <row r="166" spans="3:4" x14ac:dyDescent="0.8">
      <c r="C166"/>
      <c r="D166"/>
    </row>
    <row r="167" spans="3:4" x14ac:dyDescent="0.8">
      <c r="C167"/>
      <c r="D167"/>
    </row>
    <row r="168" spans="3:4" x14ac:dyDescent="0.8">
      <c r="C168"/>
      <c r="D168"/>
    </row>
    <row r="169" spans="3:4" x14ac:dyDescent="0.8">
      <c r="C169"/>
      <c r="D169"/>
    </row>
    <row r="170" spans="3:4" x14ac:dyDescent="0.8">
      <c r="C170"/>
      <c r="D170"/>
    </row>
    <row r="171" spans="3:4" x14ac:dyDescent="0.8">
      <c r="C171"/>
      <c r="D171"/>
    </row>
    <row r="172" spans="3:4" x14ac:dyDescent="0.8">
      <c r="C172"/>
      <c r="D172"/>
    </row>
    <row r="173" spans="3:4" x14ac:dyDescent="0.8">
      <c r="C173"/>
      <c r="D173"/>
    </row>
    <row r="174" spans="3:4" x14ac:dyDescent="0.8">
      <c r="C174"/>
      <c r="D174"/>
    </row>
    <row r="175" spans="3:4" x14ac:dyDescent="0.8">
      <c r="C175"/>
      <c r="D175"/>
    </row>
    <row r="176" spans="3:4" x14ac:dyDescent="0.8">
      <c r="C176"/>
      <c r="D176"/>
    </row>
    <row r="177" spans="3:4" x14ac:dyDescent="0.8">
      <c r="C177"/>
      <c r="D177"/>
    </row>
    <row r="178" spans="3:4" x14ac:dyDescent="0.8">
      <c r="C178"/>
      <c r="D178"/>
    </row>
    <row r="179" spans="3:4" x14ac:dyDescent="0.8">
      <c r="C179"/>
      <c r="D179"/>
    </row>
    <row r="180" spans="3:4" x14ac:dyDescent="0.8">
      <c r="C180"/>
      <c r="D180"/>
    </row>
    <row r="181" spans="3:4" x14ac:dyDescent="0.8">
      <c r="C181"/>
      <c r="D181"/>
    </row>
    <row r="182" spans="3:4" x14ac:dyDescent="0.8">
      <c r="C182"/>
      <c r="D182"/>
    </row>
    <row r="183" spans="3:4" x14ac:dyDescent="0.8">
      <c r="C183"/>
      <c r="D183"/>
    </row>
    <row r="184" spans="3:4" x14ac:dyDescent="0.8">
      <c r="C184"/>
      <c r="D184"/>
    </row>
    <row r="185" spans="3:4" x14ac:dyDescent="0.8">
      <c r="C185"/>
      <c r="D185"/>
    </row>
    <row r="186" spans="3:4" x14ac:dyDescent="0.8">
      <c r="C186"/>
      <c r="D186"/>
    </row>
    <row r="187" spans="3:4" x14ac:dyDescent="0.8">
      <c r="C187"/>
      <c r="D187"/>
    </row>
    <row r="188" spans="3:4" x14ac:dyDescent="0.8">
      <c r="C188"/>
      <c r="D188"/>
    </row>
    <row r="189" spans="3:4" x14ac:dyDescent="0.8">
      <c r="C189"/>
      <c r="D189"/>
    </row>
    <row r="190" spans="3:4" x14ac:dyDescent="0.8">
      <c r="C190"/>
      <c r="D190"/>
    </row>
    <row r="191" spans="3:4" x14ac:dyDescent="0.8">
      <c r="C191"/>
      <c r="D191"/>
    </row>
    <row r="192" spans="3:4" x14ac:dyDescent="0.8">
      <c r="C192"/>
      <c r="D192"/>
    </row>
    <row r="193" spans="3:4" x14ac:dyDescent="0.8">
      <c r="C193"/>
      <c r="D193"/>
    </row>
    <row r="194" spans="3:4" x14ac:dyDescent="0.8">
      <c r="C194"/>
      <c r="D194"/>
    </row>
    <row r="195" spans="3:4" x14ac:dyDescent="0.8">
      <c r="C195"/>
      <c r="D195"/>
    </row>
    <row r="196" spans="3:4" x14ac:dyDescent="0.8">
      <c r="C196"/>
      <c r="D196"/>
    </row>
    <row r="197" spans="3:4" x14ac:dyDescent="0.8">
      <c r="C197"/>
      <c r="D197"/>
    </row>
    <row r="198" spans="3:4" x14ac:dyDescent="0.8">
      <c r="C198"/>
      <c r="D198"/>
    </row>
    <row r="199" spans="3:4" x14ac:dyDescent="0.8">
      <c r="C199"/>
      <c r="D199"/>
    </row>
    <row r="200" spans="3:4" x14ac:dyDescent="0.8">
      <c r="C200"/>
      <c r="D200"/>
    </row>
    <row r="201" spans="3:4" x14ac:dyDescent="0.8">
      <c r="C201"/>
      <c r="D201"/>
    </row>
    <row r="202" spans="3:4" x14ac:dyDescent="0.8">
      <c r="C202"/>
      <c r="D202"/>
    </row>
    <row r="203" spans="3:4" x14ac:dyDescent="0.8">
      <c r="C203"/>
      <c r="D203"/>
    </row>
    <row r="204" spans="3:4" x14ac:dyDescent="0.8">
      <c r="C204"/>
      <c r="D204"/>
    </row>
    <row r="205" spans="3:4" x14ac:dyDescent="0.8">
      <c r="C205"/>
      <c r="D205"/>
    </row>
    <row r="206" spans="3:4" x14ac:dyDescent="0.8">
      <c r="C206"/>
      <c r="D206"/>
    </row>
    <row r="207" spans="3:4" x14ac:dyDescent="0.8">
      <c r="C207"/>
      <c r="D207"/>
    </row>
    <row r="208" spans="3:4" x14ac:dyDescent="0.8">
      <c r="C208"/>
      <c r="D208"/>
    </row>
    <row r="209" spans="3:4" x14ac:dyDescent="0.8">
      <c r="C209"/>
      <c r="D209"/>
    </row>
    <row r="210" spans="3:4" x14ac:dyDescent="0.8">
      <c r="C210"/>
      <c r="D210"/>
    </row>
    <row r="211" spans="3:4" x14ac:dyDescent="0.8">
      <c r="C211"/>
      <c r="D211"/>
    </row>
    <row r="212" spans="3:4" x14ac:dyDescent="0.8">
      <c r="C212"/>
      <c r="D212"/>
    </row>
    <row r="213" spans="3:4" x14ac:dyDescent="0.8">
      <c r="C213"/>
      <c r="D213"/>
    </row>
    <row r="214" spans="3:4" x14ac:dyDescent="0.8">
      <c r="C214"/>
      <c r="D214"/>
    </row>
    <row r="215" spans="3:4" x14ac:dyDescent="0.8">
      <c r="C215"/>
      <c r="D215"/>
    </row>
    <row r="216" spans="3:4" x14ac:dyDescent="0.8">
      <c r="C216"/>
      <c r="D216"/>
    </row>
    <row r="217" spans="3:4" x14ac:dyDescent="0.8">
      <c r="C217"/>
      <c r="D217"/>
    </row>
    <row r="218" spans="3:4" x14ac:dyDescent="0.8">
      <c r="C218"/>
      <c r="D218"/>
    </row>
    <row r="219" spans="3:4" x14ac:dyDescent="0.8">
      <c r="C219"/>
      <c r="D219"/>
    </row>
    <row r="220" spans="3:4" x14ac:dyDescent="0.8">
      <c r="C220"/>
      <c r="D220"/>
    </row>
    <row r="221" spans="3:4" x14ac:dyDescent="0.8">
      <c r="C221"/>
      <c r="D221"/>
    </row>
    <row r="222" spans="3:4" x14ac:dyDescent="0.8">
      <c r="C222"/>
      <c r="D222"/>
    </row>
    <row r="223" spans="3:4" x14ac:dyDescent="0.8">
      <c r="C223"/>
      <c r="D223"/>
    </row>
    <row r="224" spans="3:4" x14ac:dyDescent="0.8">
      <c r="C224"/>
      <c r="D224"/>
    </row>
    <row r="225" spans="3:4" x14ac:dyDescent="0.8">
      <c r="C225"/>
      <c r="D225"/>
    </row>
    <row r="226" spans="3:4" x14ac:dyDescent="0.8">
      <c r="C226"/>
      <c r="D226"/>
    </row>
    <row r="227" spans="3:4" x14ac:dyDescent="0.8">
      <c r="C227"/>
      <c r="D227"/>
    </row>
    <row r="228" spans="3:4" x14ac:dyDescent="0.8">
      <c r="C228"/>
      <c r="D228"/>
    </row>
    <row r="229" spans="3:4" x14ac:dyDescent="0.8">
      <c r="C229"/>
      <c r="D229"/>
    </row>
    <row r="230" spans="3:4" x14ac:dyDescent="0.8">
      <c r="C230"/>
      <c r="D230"/>
    </row>
    <row r="231" spans="3:4" x14ac:dyDescent="0.8">
      <c r="C231"/>
      <c r="D231"/>
    </row>
    <row r="232" spans="3:4" x14ac:dyDescent="0.8">
      <c r="C232"/>
      <c r="D232"/>
    </row>
    <row r="233" spans="3:4" x14ac:dyDescent="0.8">
      <c r="C233"/>
      <c r="D233"/>
    </row>
    <row r="234" spans="3:4" x14ac:dyDescent="0.8">
      <c r="C234"/>
      <c r="D234"/>
    </row>
    <row r="235" spans="3:4" x14ac:dyDescent="0.8">
      <c r="C235"/>
      <c r="D235"/>
    </row>
    <row r="236" spans="3:4" x14ac:dyDescent="0.8">
      <c r="C236"/>
      <c r="D236"/>
    </row>
    <row r="237" spans="3:4" x14ac:dyDescent="0.8">
      <c r="C237"/>
      <c r="D237"/>
    </row>
    <row r="238" spans="3:4" x14ac:dyDescent="0.8">
      <c r="C238"/>
      <c r="D238"/>
    </row>
    <row r="239" spans="3:4" x14ac:dyDescent="0.8">
      <c r="C239"/>
      <c r="D239"/>
    </row>
    <row r="240" spans="3:4" x14ac:dyDescent="0.8">
      <c r="C240"/>
      <c r="D240"/>
    </row>
    <row r="241" spans="3:4" x14ac:dyDescent="0.8">
      <c r="C241"/>
      <c r="D241"/>
    </row>
    <row r="242" spans="3:4" x14ac:dyDescent="0.8">
      <c r="C242"/>
      <c r="D242"/>
    </row>
    <row r="243" spans="3:4" x14ac:dyDescent="0.8">
      <c r="C243"/>
      <c r="D243"/>
    </row>
    <row r="244" spans="3:4" x14ac:dyDescent="0.8">
      <c r="C244"/>
      <c r="D244"/>
    </row>
    <row r="245" spans="3:4" x14ac:dyDescent="0.8">
      <c r="C245"/>
      <c r="D245"/>
    </row>
    <row r="246" spans="3:4" x14ac:dyDescent="0.8">
      <c r="C246"/>
      <c r="D246"/>
    </row>
    <row r="247" spans="3:4" x14ac:dyDescent="0.8">
      <c r="C247"/>
      <c r="D247"/>
    </row>
    <row r="248" spans="3:4" x14ac:dyDescent="0.8">
      <c r="C248"/>
      <c r="D248"/>
    </row>
    <row r="249" spans="3:4" x14ac:dyDescent="0.8">
      <c r="C249"/>
      <c r="D249"/>
    </row>
    <row r="250" spans="3:4" x14ac:dyDescent="0.8">
      <c r="C250"/>
      <c r="D250"/>
    </row>
    <row r="251" spans="3:4" x14ac:dyDescent="0.8">
      <c r="C251"/>
      <c r="D251"/>
    </row>
    <row r="252" spans="3:4" x14ac:dyDescent="0.8">
      <c r="C252"/>
      <c r="D252"/>
    </row>
    <row r="253" spans="3:4" x14ac:dyDescent="0.8">
      <c r="C253"/>
      <c r="D253"/>
    </row>
    <row r="254" spans="3:4" x14ac:dyDescent="0.8">
      <c r="C254"/>
      <c r="D254"/>
    </row>
    <row r="255" spans="3:4" x14ac:dyDescent="0.8">
      <c r="C255"/>
      <c r="D255"/>
    </row>
    <row r="256" spans="3:4" x14ac:dyDescent="0.8">
      <c r="C256"/>
      <c r="D256"/>
    </row>
    <row r="257" spans="3:4" x14ac:dyDescent="0.8">
      <c r="C257"/>
      <c r="D257"/>
    </row>
    <row r="258" spans="3:4" x14ac:dyDescent="0.8">
      <c r="C258"/>
      <c r="D258"/>
    </row>
    <row r="259" spans="3:4" x14ac:dyDescent="0.8">
      <c r="C259"/>
      <c r="D259"/>
    </row>
    <row r="260" spans="3:4" x14ac:dyDescent="0.8">
      <c r="C260"/>
      <c r="D260"/>
    </row>
    <row r="261" spans="3:4" x14ac:dyDescent="0.8">
      <c r="C261"/>
      <c r="D261"/>
    </row>
    <row r="262" spans="3:4" x14ac:dyDescent="0.8">
      <c r="C262"/>
      <c r="D262"/>
    </row>
    <row r="263" spans="3:4" x14ac:dyDescent="0.8">
      <c r="C263"/>
      <c r="D263"/>
    </row>
    <row r="264" spans="3:4" x14ac:dyDescent="0.8">
      <c r="C264"/>
      <c r="D264"/>
    </row>
    <row r="265" spans="3:4" x14ac:dyDescent="0.8">
      <c r="C265"/>
      <c r="D265"/>
    </row>
    <row r="266" spans="3:4" x14ac:dyDescent="0.8">
      <c r="C266"/>
      <c r="D266"/>
    </row>
    <row r="267" spans="3:4" x14ac:dyDescent="0.8">
      <c r="C267"/>
      <c r="D267"/>
    </row>
    <row r="268" spans="3:4" x14ac:dyDescent="0.8">
      <c r="C268"/>
      <c r="D268"/>
    </row>
    <row r="269" spans="3:4" x14ac:dyDescent="0.8">
      <c r="C269"/>
      <c r="D269"/>
    </row>
    <row r="270" spans="3:4" x14ac:dyDescent="0.8">
      <c r="C270"/>
      <c r="D270"/>
    </row>
    <row r="271" spans="3:4" x14ac:dyDescent="0.8">
      <c r="C271"/>
      <c r="D271"/>
    </row>
    <row r="272" spans="3:4" x14ac:dyDescent="0.8">
      <c r="C272"/>
      <c r="D272"/>
    </row>
    <row r="273" spans="3:4" x14ac:dyDescent="0.8">
      <c r="C273"/>
      <c r="D273"/>
    </row>
    <row r="274" spans="3:4" x14ac:dyDescent="0.8">
      <c r="C274"/>
      <c r="D274"/>
    </row>
    <row r="275" spans="3:4" x14ac:dyDescent="0.8">
      <c r="C275"/>
      <c r="D275"/>
    </row>
    <row r="276" spans="3:4" x14ac:dyDescent="0.8">
      <c r="C276"/>
      <c r="D276"/>
    </row>
    <row r="277" spans="3:4" x14ac:dyDescent="0.8">
      <c r="C277"/>
      <c r="D277"/>
    </row>
    <row r="278" spans="3:4" x14ac:dyDescent="0.8">
      <c r="C278"/>
      <c r="D278"/>
    </row>
    <row r="279" spans="3:4" x14ac:dyDescent="0.8">
      <c r="C279"/>
      <c r="D279"/>
    </row>
    <row r="280" spans="3:4" x14ac:dyDescent="0.8">
      <c r="C280"/>
      <c r="D280"/>
    </row>
    <row r="281" spans="3:4" x14ac:dyDescent="0.8">
      <c r="C281"/>
      <c r="D281"/>
    </row>
    <row r="282" spans="3:4" x14ac:dyDescent="0.8">
      <c r="C282"/>
      <c r="D282"/>
    </row>
    <row r="283" spans="3:4" x14ac:dyDescent="0.8">
      <c r="C283"/>
      <c r="D283"/>
    </row>
    <row r="284" spans="3:4" x14ac:dyDescent="0.8">
      <c r="C284"/>
      <c r="D284"/>
    </row>
    <row r="285" spans="3:4" x14ac:dyDescent="0.8">
      <c r="C285"/>
      <c r="D285"/>
    </row>
    <row r="286" spans="3:4" x14ac:dyDescent="0.8">
      <c r="C286"/>
      <c r="D286"/>
    </row>
    <row r="287" spans="3:4" x14ac:dyDescent="0.8">
      <c r="C287"/>
      <c r="D287"/>
    </row>
    <row r="288" spans="3:4" x14ac:dyDescent="0.8">
      <c r="C288"/>
      <c r="D288"/>
    </row>
    <row r="289" spans="3:4" x14ac:dyDescent="0.8">
      <c r="C289"/>
      <c r="D289"/>
    </row>
    <row r="290" spans="3:4" x14ac:dyDescent="0.8">
      <c r="C290"/>
      <c r="D290"/>
    </row>
    <row r="291" spans="3:4" x14ac:dyDescent="0.8">
      <c r="C291"/>
      <c r="D291"/>
    </row>
    <row r="292" spans="3:4" x14ac:dyDescent="0.8">
      <c r="C292"/>
      <c r="D292"/>
    </row>
    <row r="293" spans="3:4" x14ac:dyDescent="0.8">
      <c r="C293"/>
      <c r="D293"/>
    </row>
    <row r="294" spans="3:4" x14ac:dyDescent="0.8">
      <c r="C294"/>
      <c r="D294"/>
    </row>
    <row r="295" spans="3:4" x14ac:dyDescent="0.8">
      <c r="C295"/>
      <c r="D295"/>
    </row>
    <row r="296" spans="3:4" x14ac:dyDescent="0.8">
      <c r="C296"/>
      <c r="D296"/>
    </row>
    <row r="297" spans="3:4" x14ac:dyDescent="0.8">
      <c r="C297"/>
      <c r="D297"/>
    </row>
    <row r="298" spans="3:4" x14ac:dyDescent="0.8">
      <c r="C298"/>
      <c r="D298"/>
    </row>
    <row r="299" spans="3:4" x14ac:dyDescent="0.8">
      <c r="C299"/>
      <c r="D299"/>
    </row>
    <row r="300" spans="3:4" x14ac:dyDescent="0.8">
      <c r="C300"/>
      <c r="D300"/>
    </row>
    <row r="301" spans="3:4" x14ac:dyDescent="0.8">
      <c r="C301"/>
      <c r="D301"/>
    </row>
    <row r="302" spans="3:4" x14ac:dyDescent="0.8">
      <c r="C302"/>
      <c r="D302"/>
    </row>
    <row r="303" spans="3:4" x14ac:dyDescent="0.8">
      <c r="C303"/>
      <c r="D303"/>
    </row>
    <row r="304" spans="3:4" x14ac:dyDescent="0.8">
      <c r="C304"/>
      <c r="D304"/>
    </row>
    <row r="305" spans="3:4" x14ac:dyDescent="0.8">
      <c r="C305"/>
      <c r="D305"/>
    </row>
    <row r="306" spans="3:4" x14ac:dyDescent="0.8">
      <c r="C306"/>
      <c r="D306"/>
    </row>
    <row r="307" spans="3:4" x14ac:dyDescent="0.8">
      <c r="C307"/>
      <c r="D307"/>
    </row>
    <row r="308" spans="3:4" x14ac:dyDescent="0.8">
      <c r="C308"/>
      <c r="D308"/>
    </row>
    <row r="309" spans="3:4" x14ac:dyDescent="0.8">
      <c r="C309"/>
      <c r="D309"/>
    </row>
    <row r="310" spans="3:4" x14ac:dyDescent="0.8">
      <c r="C310"/>
      <c r="D310"/>
    </row>
    <row r="311" spans="3:4" x14ac:dyDescent="0.8">
      <c r="C311"/>
      <c r="D311"/>
    </row>
    <row r="312" spans="3:4" x14ac:dyDescent="0.8">
      <c r="C312"/>
      <c r="D312"/>
    </row>
    <row r="313" spans="3:4" x14ac:dyDescent="0.8">
      <c r="C313"/>
      <c r="D313"/>
    </row>
    <row r="314" spans="3:4" x14ac:dyDescent="0.8">
      <c r="C314"/>
      <c r="D314"/>
    </row>
    <row r="315" spans="3:4" x14ac:dyDescent="0.8">
      <c r="C315"/>
      <c r="D315"/>
    </row>
    <row r="316" spans="3:4" x14ac:dyDescent="0.8">
      <c r="C316"/>
      <c r="D316"/>
    </row>
    <row r="317" spans="3:4" x14ac:dyDescent="0.8">
      <c r="C317"/>
      <c r="D317"/>
    </row>
    <row r="318" spans="3:4" x14ac:dyDescent="0.8">
      <c r="C318"/>
      <c r="D318"/>
    </row>
    <row r="319" spans="3:4" x14ac:dyDescent="0.8">
      <c r="C319"/>
      <c r="D319"/>
    </row>
    <row r="320" spans="3:4" x14ac:dyDescent="0.8">
      <c r="C320"/>
      <c r="D320"/>
    </row>
    <row r="321" spans="3:4" x14ac:dyDescent="0.8">
      <c r="C321"/>
      <c r="D321"/>
    </row>
    <row r="322" spans="3:4" x14ac:dyDescent="0.8">
      <c r="C322"/>
      <c r="D322"/>
    </row>
    <row r="323" spans="3:4" x14ac:dyDescent="0.8">
      <c r="C323"/>
      <c r="D323"/>
    </row>
    <row r="324" spans="3:4" x14ac:dyDescent="0.8">
      <c r="C324"/>
      <c r="D324"/>
    </row>
    <row r="325" spans="3:4" x14ac:dyDescent="0.8">
      <c r="C325"/>
      <c r="D325"/>
    </row>
    <row r="326" spans="3:4" x14ac:dyDescent="0.8">
      <c r="C326"/>
      <c r="D326"/>
    </row>
    <row r="327" spans="3:4" x14ac:dyDescent="0.8">
      <c r="C327"/>
      <c r="D327"/>
    </row>
    <row r="328" spans="3:4" x14ac:dyDescent="0.8">
      <c r="C328"/>
      <c r="D328"/>
    </row>
    <row r="329" spans="3:4" x14ac:dyDescent="0.8">
      <c r="C329"/>
      <c r="D329"/>
    </row>
    <row r="330" spans="3:4" x14ac:dyDescent="0.8">
      <c r="C330"/>
      <c r="D330"/>
    </row>
    <row r="331" spans="3:4" x14ac:dyDescent="0.8">
      <c r="C331"/>
      <c r="D331"/>
    </row>
    <row r="332" spans="3:4" x14ac:dyDescent="0.8">
      <c r="C332"/>
      <c r="D332"/>
    </row>
    <row r="333" spans="3:4" x14ac:dyDescent="0.8">
      <c r="C333"/>
      <c r="D333"/>
    </row>
    <row r="334" spans="3:4" x14ac:dyDescent="0.8">
      <c r="C334"/>
      <c r="D334"/>
    </row>
    <row r="335" spans="3:4" x14ac:dyDescent="0.8">
      <c r="C335"/>
      <c r="D335"/>
    </row>
    <row r="336" spans="3:4" x14ac:dyDescent="0.8">
      <c r="C336"/>
      <c r="D336"/>
    </row>
    <row r="337" spans="3:4" x14ac:dyDescent="0.8">
      <c r="C337"/>
      <c r="D337"/>
    </row>
    <row r="338" spans="3:4" x14ac:dyDescent="0.8">
      <c r="C338"/>
      <c r="D338"/>
    </row>
    <row r="339" spans="3:4" x14ac:dyDescent="0.8">
      <c r="C339"/>
      <c r="D339"/>
    </row>
    <row r="340" spans="3:4" x14ac:dyDescent="0.8">
      <c r="C340"/>
      <c r="D340"/>
    </row>
    <row r="341" spans="3:4" x14ac:dyDescent="0.8">
      <c r="C341"/>
      <c r="D341"/>
    </row>
    <row r="342" spans="3:4" x14ac:dyDescent="0.8">
      <c r="C342"/>
      <c r="D342"/>
    </row>
    <row r="343" spans="3:4" x14ac:dyDescent="0.8">
      <c r="C343"/>
      <c r="D343"/>
    </row>
    <row r="344" spans="3:4" x14ac:dyDescent="0.8">
      <c r="C344"/>
      <c r="D344"/>
    </row>
    <row r="345" spans="3:4" x14ac:dyDescent="0.8">
      <c r="C345"/>
      <c r="D345"/>
    </row>
    <row r="346" spans="3:4" x14ac:dyDescent="0.8">
      <c r="C346"/>
      <c r="D346"/>
    </row>
    <row r="347" spans="3:4" x14ac:dyDescent="0.8">
      <c r="C347"/>
      <c r="D347"/>
    </row>
    <row r="348" spans="3:4" x14ac:dyDescent="0.8">
      <c r="C348"/>
      <c r="D348"/>
    </row>
    <row r="349" spans="3:4" x14ac:dyDescent="0.8">
      <c r="C349"/>
      <c r="D349"/>
    </row>
    <row r="350" spans="3:4" x14ac:dyDescent="0.8">
      <c r="C350"/>
      <c r="D350"/>
    </row>
    <row r="351" spans="3:4" x14ac:dyDescent="0.8">
      <c r="C351"/>
      <c r="D351"/>
    </row>
    <row r="352" spans="3:4" x14ac:dyDescent="0.8">
      <c r="C352"/>
      <c r="D352"/>
    </row>
    <row r="353" spans="3:4" x14ac:dyDescent="0.8">
      <c r="C353"/>
      <c r="D353"/>
    </row>
    <row r="354" spans="3:4" x14ac:dyDescent="0.8">
      <c r="C354"/>
      <c r="D354"/>
    </row>
    <row r="355" spans="3:4" x14ac:dyDescent="0.8">
      <c r="C355"/>
      <c r="D355"/>
    </row>
    <row r="356" spans="3:4" x14ac:dyDescent="0.8">
      <c r="C356"/>
      <c r="D356"/>
    </row>
    <row r="357" spans="3:4" x14ac:dyDescent="0.8">
      <c r="C357"/>
      <c r="D357"/>
    </row>
    <row r="358" spans="3:4" x14ac:dyDescent="0.8">
      <c r="C358"/>
      <c r="D358"/>
    </row>
    <row r="359" spans="3:4" x14ac:dyDescent="0.8">
      <c r="C359"/>
      <c r="D359"/>
    </row>
    <row r="360" spans="3:4" x14ac:dyDescent="0.8">
      <c r="C360"/>
      <c r="D360"/>
    </row>
    <row r="361" spans="3:4" x14ac:dyDescent="0.8">
      <c r="C361"/>
      <c r="D361"/>
    </row>
    <row r="362" spans="3:4" x14ac:dyDescent="0.8">
      <c r="C362"/>
      <c r="D362"/>
    </row>
    <row r="363" spans="3:4" x14ac:dyDescent="0.8">
      <c r="C363"/>
      <c r="D363"/>
    </row>
    <row r="364" spans="3:4" x14ac:dyDescent="0.8">
      <c r="C364"/>
      <c r="D364"/>
    </row>
    <row r="365" spans="3:4" x14ac:dyDescent="0.8">
      <c r="C365"/>
      <c r="D365"/>
    </row>
    <row r="366" spans="3:4" x14ac:dyDescent="0.8">
      <c r="C366"/>
      <c r="D366"/>
    </row>
    <row r="367" spans="3:4" x14ac:dyDescent="0.8">
      <c r="C367"/>
      <c r="D367"/>
    </row>
    <row r="368" spans="3:4" x14ac:dyDescent="0.8">
      <c r="C368"/>
      <c r="D368"/>
    </row>
    <row r="369" spans="3:4" x14ac:dyDescent="0.8">
      <c r="C369"/>
      <c r="D369"/>
    </row>
    <row r="370" spans="3:4" x14ac:dyDescent="0.8">
      <c r="C370"/>
      <c r="D370"/>
    </row>
    <row r="371" spans="3:4" x14ac:dyDescent="0.8">
      <c r="C371"/>
      <c r="D371"/>
    </row>
    <row r="372" spans="3:4" x14ac:dyDescent="0.8">
      <c r="C372"/>
      <c r="D372"/>
    </row>
    <row r="373" spans="3:4" x14ac:dyDescent="0.8">
      <c r="C373"/>
      <c r="D373"/>
    </row>
    <row r="374" spans="3:4" x14ac:dyDescent="0.8">
      <c r="C374"/>
      <c r="D374"/>
    </row>
    <row r="375" spans="3:4" x14ac:dyDescent="0.8">
      <c r="C375"/>
      <c r="D375"/>
    </row>
    <row r="376" spans="3:4" x14ac:dyDescent="0.8">
      <c r="C376"/>
      <c r="D376"/>
    </row>
    <row r="377" spans="3:4" x14ac:dyDescent="0.8">
      <c r="C377"/>
      <c r="D377"/>
    </row>
    <row r="378" spans="3:4" x14ac:dyDescent="0.8">
      <c r="C378"/>
      <c r="D378"/>
    </row>
    <row r="379" spans="3:4" x14ac:dyDescent="0.8">
      <c r="C379"/>
      <c r="D379"/>
    </row>
    <row r="380" spans="3:4" x14ac:dyDescent="0.8">
      <c r="C380"/>
      <c r="D380"/>
    </row>
    <row r="381" spans="3:4" x14ac:dyDescent="0.8">
      <c r="C381"/>
      <c r="D381"/>
    </row>
    <row r="382" spans="3:4" x14ac:dyDescent="0.8">
      <c r="C382"/>
      <c r="D382"/>
    </row>
    <row r="383" spans="3:4" x14ac:dyDescent="0.8">
      <c r="C383"/>
      <c r="D383"/>
    </row>
    <row r="384" spans="3:4" x14ac:dyDescent="0.8">
      <c r="C384"/>
      <c r="D384"/>
    </row>
    <row r="385" spans="3:4" x14ac:dyDescent="0.8">
      <c r="C385"/>
      <c r="D385"/>
    </row>
    <row r="386" spans="3:4" x14ac:dyDescent="0.8">
      <c r="C386"/>
      <c r="D386"/>
    </row>
    <row r="387" spans="3:4" x14ac:dyDescent="0.8">
      <c r="C387"/>
      <c r="D387"/>
    </row>
    <row r="388" spans="3:4" x14ac:dyDescent="0.8">
      <c r="C388"/>
      <c r="D388"/>
    </row>
    <row r="389" spans="3:4" x14ac:dyDescent="0.8">
      <c r="C389"/>
      <c r="D389"/>
    </row>
    <row r="390" spans="3:4" x14ac:dyDescent="0.8">
      <c r="C390"/>
      <c r="D390"/>
    </row>
    <row r="391" spans="3:4" x14ac:dyDescent="0.8">
      <c r="C391"/>
      <c r="D391"/>
    </row>
    <row r="392" spans="3:4" x14ac:dyDescent="0.8">
      <c r="C392"/>
      <c r="D392"/>
    </row>
    <row r="393" spans="3:4" x14ac:dyDescent="0.8">
      <c r="C393"/>
      <c r="D393"/>
    </row>
    <row r="394" spans="3:4" x14ac:dyDescent="0.8">
      <c r="C394"/>
      <c r="D394"/>
    </row>
    <row r="395" spans="3:4" x14ac:dyDescent="0.8">
      <c r="C395"/>
      <c r="D395"/>
    </row>
    <row r="396" spans="3:4" x14ac:dyDescent="0.8">
      <c r="C396"/>
      <c r="D396"/>
    </row>
    <row r="397" spans="3:4" x14ac:dyDescent="0.8">
      <c r="C397"/>
      <c r="D397"/>
    </row>
    <row r="398" spans="3:4" x14ac:dyDescent="0.8">
      <c r="C398"/>
      <c r="D398"/>
    </row>
    <row r="399" spans="3:4" x14ac:dyDescent="0.8">
      <c r="C399"/>
      <c r="D399"/>
    </row>
    <row r="400" spans="3:4" x14ac:dyDescent="0.8">
      <c r="C400"/>
      <c r="D400"/>
    </row>
    <row r="401" spans="3:4" x14ac:dyDescent="0.8">
      <c r="C401"/>
      <c r="D401"/>
    </row>
    <row r="402" spans="3:4" x14ac:dyDescent="0.8">
      <c r="C402"/>
      <c r="D402"/>
    </row>
    <row r="403" spans="3:4" x14ac:dyDescent="0.8">
      <c r="C403"/>
      <c r="D403"/>
    </row>
    <row r="404" spans="3:4" x14ac:dyDescent="0.8">
      <c r="C404"/>
      <c r="D404"/>
    </row>
    <row r="405" spans="3:4" x14ac:dyDescent="0.8">
      <c r="C405"/>
      <c r="D405"/>
    </row>
    <row r="406" spans="3:4" x14ac:dyDescent="0.8">
      <c r="C406"/>
      <c r="D406"/>
    </row>
    <row r="407" spans="3:4" x14ac:dyDescent="0.8">
      <c r="C407"/>
      <c r="D407"/>
    </row>
    <row r="408" spans="3:4" x14ac:dyDescent="0.8">
      <c r="C408"/>
      <c r="D408"/>
    </row>
    <row r="409" spans="3:4" x14ac:dyDescent="0.8">
      <c r="C409"/>
      <c r="D409"/>
    </row>
    <row r="410" spans="3:4" x14ac:dyDescent="0.8">
      <c r="C410"/>
      <c r="D410"/>
    </row>
    <row r="411" spans="3:4" x14ac:dyDescent="0.8">
      <c r="C411"/>
      <c r="D411"/>
    </row>
    <row r="412" spans="3:4" x14ac:dyDescent="0.8">
      <c r="C412"/>
      <c r="D412"/>
    </row>
    <row r="413" spans="3:4" x14ac:dyDescent="0.8">
      <c r="C413"/>
      <c r="D413"/>
    </row>
    <row r="414" spans="3:4" x14ac:dyDescent="0.8">
      <c r="C414"/>
      <c r="D414"/>
    </row>
    <row r="415" spans="3:4" x14ac:dyDescent="0.8">
      <c r="C415"/>
      <c r="D415"/>
    </row>
    <row r="416" spans="3:4" x14ac:dyDescent="0.8">
      <c r="C416"/>
      <c r="D416"/>
    </row>
    <row r="417" spans="3:4" x14ac:dyDescent="0.8">
      <c r="C417"/>
      <c r="D417"/>
    </row>
    <row r="418" spans="3:4" x14ac:dyDescent="0.8">
      <c r="C418"/>
      <c r="D418"/>
    </row>
    <row r="419" spans="3:4" x14ac:dyDescent="0.8">
      <c r="C419"/>
      <c r="D419"/>
    </row>
    <row r="420" spans="3:4" x14ac:dyDescent="0.8">
      <c r="C420"/>
      <c r="D420"/>
    </row>
    <row r="421" spans="3:4" x14ac:dyDescent="0.8">
      <c r="C421"/>
      <c r="D421"/>
    </row>
    <row r="422" spans="3:4" x14ac:dyDescent="0.8">
      <c r="C422"/>
      <c r="D422"/>
    </row>
    <row r="423" spans="3:4" x14ac:dyDescent="0.8">
      <c r="C423"/>
      <c r="D423"/>
    </row>
    <row r="424" spans="3:4" x14ac:dyDescent="0.8">
      <c r="C424"/>
      <c r="D424"/>
    </row>
    <row r="425" spans="3:4" x14ac:dyDescent="0.8">
      <c r="C425"/>
      <c r="D425"/>
    </row>
    <row r="426" spans="3:4" x14ac:dyDescent="0.8">
      <c r="C426"/>
      <c r="D426"/>
    </row>
    <row r="427" spans="3:4" x14ac:dyDescent="0.8">
      <c r="C427"/>
      <c r="D427"/>
    </row>
    <row r="428" spans="3:4" x14ac:dyDescent="0.8">
      <c r="C428"/>
      <c r="D428"/>
    </row>
    <row r="429" spans="3:4" x14ac:dyDescent="0.8">
      <c r="C429"/>
      <c r="D429"/>
    </row>
    <row r="430" spans="3:4" x14ac:dyDescent="0.8">
      <c r="C430"/>
      <c r="D430"/>
    </row>
    <row r="431" spans="3:4" x14ac:dyDescent="0.8">
      <c r="C431"/>
      <c r="D431"/>
    </row>
    <row r="432" spans="3:4" x14ac:dyDescent="0.8">
      <c r="C432"/>
      <c r="D432"/>
    </row>
    <row r="433" spans="3:4" x14ac:dyDescent="0.8">
      <c r="C433"/>
      <c r="D433"/>
    </row>
    <row r="434" spans="3:4" x14ac:dyDescent="0.8">
      <c r="C434"/>
      <c r="D434"/>
    </row>
    <row r="435" spans="3:4" x14ac:dyDescent="0.8">
      <c r="C435"/>
      <c r="D435"/>
    </row>
    <row r="436" spans="3:4" x14ac:dyDescent="0.8">
      <c r="C436"/>
      <c r="D436"/>
    </row>
    <row r="437" spans="3:4" x14ac:dyDescent="0.8">
      <c r="C437"/>
      <c r="D437"/>
    </row>
    <row r="438" spans="3:4" x14ac:dyDescent="0.8">
      <c r="C438"/>
      <c r="D438"/>
    </row>
    <row r="439" spans="3:4" x14ac:dyDescent="0.8">
      <c r="C439"/>
      <c r="D439"/>
    </row>
    <row r="440" spans="3:4" x14ac:dyDescent="0.8">
      <c r="C440"/>
      <c r="D440"/>
    </row>
    <row r="441" spans="3:4" x14ac:dyDescent="0.8">
      <c r="C441"/>
      <c r="D441"/>
    </row>
    <row r="442" spans="3:4" x14ac:dyDescent="0.8">
      <c r="C442"/>
      <c r="D442"/>
    </row>
    <row r="443" spans="3:4" x14ac:dyDescent="0.8">
      <c r="C443"/>
      <c r="D443"/>
    </row>
    <row r="444" spans="3:4" x14ac:dyDescent="0.8">
      <c r="C444"/>
      <c r="D444"/>
    </row>
    <row r="445" spans="3:4" x14ac:dyDescent="0.8">
      <c r="C445"/>
      <c r="D445"/>
    </row>
    <row r="446" spans="3:4" x14ac:dyDescent="0.8">
      <c r="C446"/>
      <c r="D446"/>
    </row>
    <row r="447" spans="3:4" x14ac:dyDescent="0.8">
      <c r="C447"/>
      <c r="D447"/>
    </row>
    <row r="448" spans="3:4" x14ac:dyDescent="0.8">
      <c r="C448"/>
      <c r="D448"/>
    </row>
    <row r="449" spans="3:4" x14ac:dyDescent="0.8">
      <c r="C449"/>
      <c r="D449"/>
    </row>
    <row r="450" spans="3:4" x14ac:dyDescent="0.8">
      <c r="C450"/>
      <c r="D450"/>
    </row>
    <row r="451" spans="3:4" x14ac:dyDescent="0.8">
      <c r="C451"/>
      <c r="D451"/>
    </row>
    <row r="452" spans="3:4" x14ac:dyDescent="0.8">
      <c r="C452"/>
      <c r="D452"/>
    </row>
    <row r="453" spans="3:4" x14ac:dyDescent="0.8">
      <c r="C453"/>
      <c r="D453"/>
    </row>
    <row r="454" spans="3:4" x14ac:dyDescent="0.8">
      <c r="C454"/>
      <c r="D454"/>
    </row>
    <row r="455" spans="3:4" x14ac:dyDescent="0.8">
      <c r="C455"/>
      <c r="D455"/>
    </row>
    <row r="456" spans="3:4" x14ac:dyDescent="0.8">
      <c r="C456"/>
      <c r="D456"/>
    </row>
    <row r="457" spans="3:4" x14ac:dyDescent="0.8">
      <c r="C457"/>
      <c r="D457"/>
    </row>
    <row r="458" spans="3:4" x14ac:dyDescent="0.8">
      <c r="C458"/>
      <c r="D458"/>
    </row>
    <row r="459" spans="3:4" x14ac:dyDescent="0.8">
      <c r="C459"/>
      <c r="D459"/>
    </row>
    <row r="460" spans="3:4" x14ac:dyDescent="0.8">
      <c r="C460"/>
      <c r="D460"/>
    </row>
    <row r="461" spans="3:4" x14ac:dyDescent="0.8">
      <c r="C461"/>
      <c r="D461"/>
    </row>
    <row r="462" spans="3:4" x14ac:dyDescent="0.8">
      <c r="C462"/>
      <c r="D462"/>
    </row>
    <row r="463" spans="3:4" x14ac:dyDescent="0.8">
      <c r="C463"/>
      <c r="D463"/>
    </row>
    <row r="464" spans="3:4" x14ac:dyDescent="0.8">
      <c r="C464"/>
      <c r="D464"/>
    </row>
    <row r="465" spans="3:4" x14ac:dyDescent="0.8">
      <c r="C465"/>
      <c r="D465"/>
    </row>
    <row r="466" spans="3:4" x14ac:dyDescent="0.8">
      <c r="C466"/>
      <c r="D466"/>
    </row>
    <row r="467" spans="3:4" x14ac:dyDescent="0.8">
      <c r="C467"/>
      <c r="D467"/>
    </row>
    <row r="468" spans="3:4" x14ac:dyDescent="0.8">
      <c r="C468"/>
      <c r="D468"/>
    </row>
    <row r="469" spans="3:4" x14ac:dyDescent="0.8">
      <c r="C469"/>
      <c r="D469"/>
    </row>
    <row r="470" spans="3:4" x14ac:dyDescent="0.8">
      <c r="C470"/>
      <c r="D470"/>
    </row>
    <row r="471" spans="3:4" x14ac:dyDescent="0.8">
      <c r="C471"/>
      <c r="D471"/>
    </row>
    <row r="472" spans="3:4" x14ac:dyDescent="0.8">
      <c r="C472"/>
      <c r="D472"/>
    </row>
    <row r="473" spans="3:4" x14ac:dyDescent="0.8">
      <c r="C473"/>
      <c r="D473"/>
    </row>
    <row r="474" spans="3:4" x14ac:dyDescent="0.8">
      <c r="C474"/>
      <c r="D474"/>
    </row>
    <row r="475" spans="3:4" x14ac:dyDescent="0.8">
      <c r="C475"/>
      <c r="D475"/>
    </row>
    <row r="476" spans="3:4" x14ac:dyDescent="0.8">
      <c r="C476"/>
      <c r="D476"/>
    </row>
    <row r="477" spans="3:4" x14ac:dyDescent="0.8">
      <c r="C477"/>
      <c r="D477"/>
    </row>
    <row r="478" spans="3:4" x14ac:dyDescent="0.8">
      <c r="C478"/>
      <c r="D478"/>
    </row>
    <row r="479" spans="3:4" x14ac:dyDescent="0.8">
      <c r="C479"/>
      <c r="D479"/>
    </row>
    <row r="480" spans="3:4" x14ac:dyDescent="0.8">
      <c r="C480"/>
      <c r="D480"/>
    </row>
    <row r="481" spans="3:4" x14ac:dyDescent="0.8">
      <c r="C481"/>
      <c r="D481"/>
    </row>
    <row r="482" spans="3:4" x14ac:dyDescent="0.8">
      <c r="C482"/>
      <c r="D482"/>
    </row>
    <row r="483" spans="3:4" x14ac:dyDescent="0.8">
      <c r="C483"/>
      <c r="D483"/>
    </row>
    <row r="484" spans="3:4" x14ac:dyDescent="0.8">
      <c r="C484"/>
      <c r="D484"/>
    </row>
    <row r="485" spans="3:4" x14ac:dyDescent="0.8">
      <c r="C485"/>
      <c r="D485"/>
    </row>
    <row r="486" spans="3:4" x14ac:dyDescent="0.8">
      <c r="C486"/>
      <c r="D486"/>
    </row>
    <row r="487" spans="3:4" x14ac:dyDescent="0.8">
      <c r="C487"/>
      <c r="D487"/>
    </row>
    <row r="488" spans="3:4" x14ac:dyDescent="0.8">
      <c r="C488"/>
      <c r="D488"/>
    </row>
    <row r="489" spans="3:4" x14ac:dyDescent="0.8">
      <c r="C489"/>
      <c r="D489"/>
    </row>
    <row r="490" spans="3:4" x14ac:dyDescent="0.8">
      <c r="C490"/>
      <c r="D490"/>
    </row>
    <row r="491" spans="3:4" x14ac:dyDescent="0.8">
      <c r="C491"/>
      <c r="D491"/>
    </row>
    <row r="492" spans="3:4" x14ac:dyDescent="0.8">
      <c r="C492"/>
      <c r="D492"/>
    </row>
    <row r="493" spans="3:4" x14ac:dyDescent="0.8">
      <c r="C493"/>
      <c r="D493"/>
    </row>
    <row r="494" spans="3:4" x14ac:dyDescent="0.8">
      <c r="C494"/>
      <c r="D494"/>
    </row>
    <row r="495" spans="3:4" x14ac:dyDescent="0.8">
      <c r="C495"/>
      <c r="D495"/>
    </row>
    <row r="496" spans="3:4" x14ac:dyDescent="0.8">
      <c r="C496"/>
      <c r="D496"/>
    </row>
    <row r="497" spans="3:4" x14ac:dyDescent="0.8">
      <c r="C497"/>
      <c r="D497"/>
    </row>
    <row r="498" spans="3:4" x14ac:dyDescent="0.8">
      <c r="C498"/>
      <c r="D498"/>
    </row>
    <row r="499" spans="3:4" x14ac:dyDescent="0.8">
      <c r="C499"/>
      <c r="D499"/>
    </row>
    <row r="500" spans="3:4" x14ac:dyDescent="0.8">
      <c r="C500"/>
      <c r="D500"/>
    </row>
  </sheetData>
  <mergeCells count="16">
    <mergeCell ref="F115:F123"/>
    <mergeCell ref="F80:F84"/>
    <mergeCell ref="F86:F91"/>
    <mergeCell ref="F95:F99"/>
    <mergeCell ref="F101:F106"/>
    <mergeCell ref="F110:F114"/>
    <mergeCell ref="F41:F46"/>
    <mergeCell ref="F50:F54"/>
    <mergeCell ref="F56:F61"/>
    <mergeCell ref="F65:F69"/>
    <mergeCell ref="F71:F76"/>
    <mergeCell ref="A4:B4"/>
    <mergeCell ref="C4:D4"/>
    <mergeCell ref="F17:F24"/>
    <mergeCell ref="F26:F31"/>
    <mergeCell ref="F35:F39"/>
  </mergeCells>
  <phoneticPr fontId="1"/>
  <conditionalFormatting sqref="H501:H1048576">
    <cfRule type="expression" dxfId="24" priority="52">
      <formula>$H501&gt;=86400</formula>
    </cfRule>
  </conditionalFormatting>
  <conditionalFormatting sqref="H127">
    <cfRule type="expression" dxfId="23" priority="23">
      <formula>$H127&gt;=86400</formula>
    </cfRule>
  </conditionalFormatting>
  <conditionalFormatting sqref="H6">
    <cfRule type="expression" dxfId="22" priority="51">
      <formula>$H6&gt;=86400</formula>
    </cfRule>
  </conditionalFormatting>
  <conditionalFormatting sqref="H25">
    <cfRule type="expression" dxfId="21" priority="48">
      <formula>$H25&gt;=86400</formula>
    </cfRule>
  </conditionalFormatting>
  <conditionalFormatting sqref="H33 H40">
    <cfRule type="expression" dxfId="20" priority="47">
      <formula>$H33&gt;=86400</formula>
    </cfRule>
  </conditionalFormatting>
  <conditionalFormatting sqref="H7:H15">
    <cfRule type="expression" dxfId="19" priority="20">
      <formula>$H7&gt;=86400</formula>
    </cfRule>
  </conditionalFormatting>
  <conditionalFormatting sqref="H17:H24">
    <cfRule type="expression" dxfId="18" priority="19">
      <formula>$H17&gt;=86400</formula>
    </cfRule>
  </conditionalFormatting>
  <conditionalFormatting sqref="H26:H32">
    <cfRule type="expression" dxfId="17" priority="18">
      <formula>$H26&gt;=86400</formula>
    </cfRule>
  </conditionalFormatting>
  <conditionalFormatting sqref="H34:H39">
    <cfRule type="expression" dxfId="16" priority="17">
      <formula>$H34&gt;=86400</formula>
    </cfRule>
  </conditionalFormatting>
  <conditionalFormatting sqref="H48 H55">
    <cfRule type="expression" dxfId="15" priority="16">
      <formula>$H48&gt;=86400</formula>
    </cfRule>
  </conditionalFormatting>
  <conditionalFormatting sqref="H41:H47">
    <cfRule type="expression" dxfId="14" priority="15">
      <formula>$H41&gt;=86400</formula>
    </cfRule>
  </conditionalFormatting>
  <conditionalFormatting sqref="H49:H54">
    <cfRule type="expression" dxfId="13" priority="14">
      <formula>$H49&gt;=86400</formula>
    </cfRule>
  </conditionalFormatting>
  <conditionalFormatting sqref="H63 H70">
    <cfRule type="expression" dxfId="12" priority="13">
      <formula>$H63&gt;=86400</formula>
    </cfRule>
  </conditionalFormatting>
  <conditionalFormatting sqref="H56:H62">
    <cfRule type="expression" dxfId="11" priority="12">
      <formula>$H56&gt;=86400</formula>
    </cfRule>
  </conditionalFormatting>
  <conditionalFormatting sqref="H64:H69">
    <cfRule type="expression" dxfId="10" priority="11">
      <formula>$H64&gt;=86400</formula>
    </cfRule>
  </conditionalFormatting>
  <conditionalFormatting sqref="H78 H85">
    <cfRule type="expression" dxfId="9" priority="10">
      <formula>$H78&gt;=86400</formula>
    </cfRule>
  </conditionalFormatting>
  <conditionalFormatting sqref="H71:H77">
    <cfRule type="expression" dxfId="8" priority="9">
      <formula>$H71&gt;=86400</formula>
    </cfRule>
  </conditionalFormatting>
  <conditionalFormatting sqref="H79:H84">
    <cfRule type="expression" dxfId="7" priority="8">
      <formula>$H79&gt;=86400</formula>
    </cfRule>
  </conditionalFormatting>
  <conditionalFormatting sqref="H93 H100">
    <cfRule type="expression" dxfId="6" priority="7">
      <formula>$H93&gt;=86400</formula>
    </cfRule>
  </conditionalFormatting>
  <conditionalFormatting sqref="H86:H92">
    <cfRule type="expression" dxfId="5" priority="6">
      <formula>$H86&gt;=86400</formula>
    </cfRule>
  </conditionalFormatting>
  <conditionalFormatting sqref="H94:H99">
    <cfRule type="expression" dxfId="4" priority="5">
      <formula>$H94&gt;=86400</formula>
    </cfRule>
  </conditionalFormatting>
  <conditionalFormatting sqref="H108">
    <cfRule type="expression" dxfId="3" priority="4">
      <formula>$H108&gt;=86400</formula>
    </cfRule>
  </conditionalFormatting>
  <conditionalFormatting sqref="H101:H107">
    <cfRule type="expression" dxfId="2" priority="3">
      <formula>$H101&gt;=86400</formula>
    </cfRule>
  </conditionalFormatting>
  <conditionalFormatting sqref="H109:H114">
    <cfRule type="expression" dxfId="1" priority="2">
      <formula>$H109&gt;=86400</formula>
    </cfRule>
  </conditionalFormatting>
  <conditionalFormatting sqref="H115:H126">
    <cfRule type="expression" dxfId="0" priority="1">
      <formula>$H115&gt;=86400</formula>
    </cfRule>
  </conditionalFormatting>
  <pageMargins left="0" right="0" top="0.74803149606299213" bottom="0.74803149606299213" header="0.31496062992125984" footer="0.31496062992125984"/>
  <pageSetup paperSize="9" scale="36" fitToWidth="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2E231-B2B7-4967-BCE5-50C6D9FF8EDC}">
  <ds:schemaRefs>
    <ds:schemaRef ds:uri="http://schemas.microsoft.com/office/2006/metadata/properties"/>
    <ds:schemaRef ds:uri="http://schemas.microsoft.com/office/2006/documentManagement/types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確認事項</vt:lpstr>
      <vt:lpstr>チェック表</vt:lpstr>
      <vt:lpstr>List</vt:lpstr>
      <vt:lpstr>wheel offloading</vt:lpstr>
      <vt:lpstr>MercuryFlyby1</vt:lpstr>
      <vt:lpstr>MercuryFlyby1!Print_Area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Go</cp:lastModifiedBy>
  <cp:lastPrinted>2021-06-28T14:48:33Z</cp:lastPrinted>
  <dcterms:created xsi:type="dcterms:W3CDTF">2020-02-04T16:37:33Z</dcterms:created>
  <dcterms:modified xsi:type="dcterms:W3CDTF">2021-09-28T02:06:23Z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