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epi-Colombo\"/>
    </mc:Choice>
  </mc:AlternateContent>
  <bookViews>
    <workbookView xWindow="120" yWindow="195" windowWidth="22920" windowHeight="9585" tabRatio="768" activeTab="4"/>
  </bookViews>
  <sheets>
    <sheet name="EEPROM Table" sheetId="10" r:id="rId1"/>
    <sheet name="HV_table MEA1_MEA2-3eV-&gt;300eV" sheetId="7" r:id="rId2"/>
    <sheet name="HV_table MEA1_MEA2-3eV-&gt;25KeV" sheetId="6" r:id="rId3"/>
    <sheet name="HV_table MEA1_MEA2-3eV-&gt;3KeV" sheetId="8" r:id="rId4"/>
    <sheet name="HV_table MEA1_MEA2-3KeV-&gt;25KeV" sheetId="9" r:id="rId5"/>
    <sheet name="development HV Table" sheetId="1" r:id="rId6"/>
    <sheet name="Table HV tests EMC-Vide" sheetId="3" r:id="rId7"/>
  </sheets>
  <calcPr calcId="152511"/>
</workbook>
</file>

<file path=xl/calcChain.xml><?xml version="1.0" encoding="utf-8"?>
<calcChain xmlns="http://schemas.openxmlformats.org/spreadsheetml/2006/main">
  <c r="F31" i="10" l="1"/>
  <c r="F23" i="10"/>
  <c r="F37" i="10"/>
  <c r="F35" i="10"/>
  <c r="F33" i="10"/>
  <c r="F29" i="10"/>
  <c r="F27" i="10"/>
  <c r="F25" i="10"/>
  <c r="F20" i="10"/>
  <c r="F18" i="10"/>
  <c r="F16" i="10"/>
  <c r="F14" i="10"/>
  <c r="G131" i="9" l="1"/>
  <c r="G130" i="9"/>
  <c r="G129" i="9"/>
  <c r="G128" i="9"/>
  <c r="G127" i="9"/>
  <c r="G126" i="9"/>
  <c r="G125" i="9"/>
  <c r="G124" i="9"/>
  <c r="G123" i="9"/>
  <c r="G122" i="9"/>
  <c r="G121" i="9"/>
  <c r="G120" i="9"/>
  <c r="G119" i="9"/>
  <c r="G118" i="9"/>
  <c r="G117" i="9"/>
  <c r="G116" i="9"/>
  <c r="G115" i="9"/>
  <c r="G114" i="9"/>
  <c r="G113" i="9"/>
  <c r="G112" i="9"/>
  <c r="G111" i="9"/>
  <c r="G110" i="9"/>
  <c r="G109" i="9"/>
  <c r="G108" i="9"/>
  <c r="G107" i="9"/>
  <c r="G106" i="9"/>
  <c r="G105" i="9"/>
  <c r="G104" i="9"/>
  <c r="G103" i="9"/>
  <c r="G102" i="9"/>
  <c r="G101" i="9"/>
  <c r="G100" i="9"/>
  <c r="G99" i="9"/>
  <c r="G98" i="9"/>
  <c r="G97" i="9"/>
  <c r="G96" i="9"/>
  <c r="G95" i="9"/>
  <c r="G94" i="9"/>
  <c r="G93" i="9"/>
  <c r="G92" i="9"/>
  <c r="G91" i="9"/>
  <c r="G90" i="9"/>
  <c r="G89" i="9"/>
  <c r="G88" i="9"/>
  <c r="G87" i="9"/>
  <c r="G86" i="9"/>
  <c r="G85" i="9"/>
  <c r="G84" i="9"/>
  <c r="G83" i="9"/>
  <c r="G82" i="9"/>
  <c r="G81" i="9"/>
  <c r="G80" i="9"/>
  <c r="G79" i="9"/>
  <c r="G78" i="9"/>
  <c r="G77" i="9"/>
  <c r="G76" i="9"/>
  <c r="G75" i="9"/>
  <c r="G74" i="9"/>
  <c r="G73" i="9"/>
  <c r="G72" i="9"/>
  <c r="G71" i="9"/>
  <c r="G70" i="9"/>
  <c r="G69" i="9"/>
  <c r="G68" i="9"/>
  <c r="G67" i="9"/>
  <c r="G66" i="9"/>
  <c r="G65" i="9"/>
  <c r="G64" i="9"/>
  <c r="G63" i="9"/>
  <c r="G62" i="9"/>
  <c r="G61" i="9"/>
  <c r="G60" i="9"/>
  <c r="G59" i="9"/>
  <c r="G58" i="9"/>
  <c r="G57" i="9"/>
  <c r="G56" i="9"/>
  <c r="G55" i="9"/>
  <c r="G54" i="9"/>
  <c r="G53" i="9"/>
  <c r="G52" i="9"/>
  <c r="G51" i="9"/>
  <c r="G50" i="9"/>
  <c r="G49" i="9"/>
  <c r="G48" i="9"/>
  <c r="G47" i="9"/>
  <c r="G46" i="9"/>
  <c r="G45" i="9"/>
  <c r="G44" i="9"/>
  <c r="G43" i="9"/>
  <c r="G42" i="9"/>
  <c r="G41" i="9"/>
  <c r="E131" i="9"/>
  <c r="F131" i="9" s="1"/>
  <c r="H131" i="9" s="1"/>
  <c r="E130" i="9"/>
  <c r="F130" i="9" s="1"/>
  <c r="H130" i="9" s="1"/>
  <c r="E129" i="9"/>
  <c r="F129" i="9" s="1"/>
  <c r="H129" i="9" s="1"/>
  <c r="E128" i="9"/>
  <c r="F128" i="9" s="1"/>
  <c r="E127" i="9"/>
  <c r="F127" i="9" s="1"/>
  <c r="E126" i="9"/>
  <c r="F126" i="9" s="1"/>
  <c r="E125" i="9"/>
  <c r="F125" i="9" s="1"/>
  <c r="H125" i="9" s="1"/>
  <c r="E124" i="9"/>
  <c r="F124" i="9" s="1"/>
  <c r="E123" i="9"/>
  <c r="F123" i="9" s="1"/>
  <c r="H123" i="9" s="1"/>
  <c r="E122" i="9"/>
  <c r="F122" i="9" s="1"/>
  <c r="H122" i="9" s="1"/>
  <c r="E121" i="9"/>
  <c r="F121" i="9" s="1"/>
  <c r="H121" i="9" s="1"/>
  <c r="I121" i="9" s="1"/>
  <c r="E120" i="9"/>
  <c r="F120" i="9" s="1"/>
  <c r="E119" i="9"/>
  <c r="F119" i="9" s="1"/>
  <c r="E118" i="9"/>
  <c r="F118" i="9" s="1"/>
  <c r="F117" i="9"/>
  <c r="H117" i="9" s="1"/>
  <c r="E117" i="9"/>
  <c r="E116" i="9"/>
  <c r="F116" i="9" s="1"/>
  <c r="H116" i="9" s="1"/>
  <c r="E115" i="9"/>
  <c r="F115" i="9" s="1"/>
  <c r="H115" i="9" s="1"/>
  <c r="K115" i="9" s="1"/>
  <c r="F114" i="9"/>
  <c r="E114" i="9"/>
  <c r="E113" i="9"/>
  <c r="F113" i="9" s="1"/>
  <c r="H113" i="9" s="1"/>
  <c r="E112" i="9"/>
  <c r="F112" i="9" s="1"/>
  <c r="F111" i="9"/>
  <c r="E111" i="9"/>
  <c r="E110" i="9"/>
  <c r="F110" i="9" s="1"/>
  <c r="E109" i="9"/>
  <c r="F109" i="9" s="1"/>
  <c r="H109" i="9" s="1"/>
  <c r="E108" i="9"/>
  <c r="F108" i="9" s="1"/>
  <c r="E107" i="9"/>
  <c r="F107" i="9" s="1"/>
  <c r="H107" i="9" s="1"/>
  <c r="E106" i="9"/>
  <c r="F106" i="9" s="1"/>
  <c r="H106" i="9" s="1"/>
  <c r="E105" i="9"/>
  <c r="F105" i="9" s="1"/>
  <c r="H105" i="9" s="1"/>
  <c r="E104" i="9"/>
  <c r="F104" i="9" s="1"/>
  <c r="E103" i="9"/>
  <c r="F103" i="9" s="1"/>
  <c r="E102" i="9"/>
  <c r="F102" i="9" s="1"/>
  <c r="E101" i="9"/>
  <c r="F101" i="9" s="1"/>
  <c r="H101" i="9" s="1"/>
  <c r="E100" i="9"/>
  <c r="F100" i="9" s="1"/>
  <c r="E99" i="9"/>
  <c r="F99" i="9" s="1"/>
  <c r="E98" i="9"/>
  <c r="F98" i="9" s="1"/>
  <c r="H98" i="9" s="1"/>
  <c r="E97" i="9"/>
  <c r="F97" i="9" s="1"/>
  <c r="H97" i="9" s="1"/>
  <c r="E96" i="9"/>
  <c r="F96" i="9" s="1"/>
  <c r="E95" i="9"/>
  <c r="F95" i="9" s="1"/>
  <c r="E94" i="9"/>
  <c r="F94" i="9" s="1"/>
  <c r="E93" i="9"/>
  <c r="F93" i="9" s="1"/>
  <c r="H93" i="9" s="1"/>
  <c r="E92" i="9"/>
  <c r="F92" i="9" s="1"/>
  <c r="E91" i="9"/>
  <c r="F91" i="9" s="1"/>
  <c r="E90" i="9"/>
  <c r="F90" i="9" s="1"/>
  <c r="H90" i="9" s="1"/>
  <c r="E89" i="9"/>
  <c r="F89" i="9" s="1"/>
  <c r="H89" i="9" s="1"/>
  <c r="I89" i="9" s="1"/>
  <c r="E88" i="9"/>
  <c r="F88" i="9" s="1"/>
  <c r="E87" i="9"/>
  <c r="F87" i="9" s="1"/>
  <c r="E86" i="9"/>
  <c r="F86" i="9" s="1"/>
  <c r="E85" i="9"/>
  <c r="F85" i="9" s="1"/>
  <c r="H85" i="9" s="1"/>
  <c r="E84" i="9"/>
  <c r="F84" i="9" s="1"/>
  <c r="E83" i="9"/>
  <c r="F83" i="9" s="1"/>
  <c r="E82" i="9"/>
  <c r="F82" i="9" s="1"/>
  <c r="H82" i="9" s="1"/>
  <c r="E81" i="9"/>
  <c r="F81" i="9" s="1"/>
  <c r="H81" i="9" s="1"/>
  <c r="E80" i="9"/>
  <c r="F80" i="9" s="1"/>
  <c r="E79" i="9"/>
  <c r="F79" i="9" s="1"/>
  <c r="E78" i="9"/>
  <c r="F78" i="9" s="1"/>
  <c r="K77" i="9"/>
  <c r="F77" i="9"/>
  <c r="H77" i="9" s="1"/>
  <c r="I77" i="9" s="1"/>
  <c r="E77" i="9"/>
  <c r="E76" i="9"/>
  <c r="F76" i="9" s="1"/>
  <c r="H76" i="9" s="1"/>
  <c r="E75" i="9"/>
  <c r="F75" i="9" s="1"/>
  <c r="E74" i="9"/>
  <c r="F74" i="9" s="1"/>
  <c r="H74" i="9" s="1"/>
  <c r="E73" i="9"/>
  <c r="F73" i="9" s="1"/>
  <c r="E72" i="9"/>
  <c r="F72" i="9" s="1"/>
  <c r="E71" i="9"/>
  <c r="F71" i="9" s="1"/>
  <c r="E70" i="9"/>
  <c r="F70" i="9" s="1"/>
  <c r="E69" i="9"/>
  <c r="F69" i="9" s="1"/>
  <c r="H69" i="9" s="1"/>
  <c r="E68" i="9"/>
  <c r="F68" i="9" s="1"/>
  <c r="H68" i="9" s="1"/>
  <c r="E67" i="9"/>
  <c r="F67" i="9" s="1"/>
  <c r="E66" i="9"/>
  <c r="F66" i="9" s="1"/>
  <c r="H66" i="9" s="1"/>
  <c r="E65" i="9"/>
  <c r="F65" i="9" s="1"/>
  <c r="H65" i="9" s="1"/>
  <c r="E64" i="9"/>
  <c r="F64" i="9" s="1"/>
  <c r="E63" i="9"/>
  <c r="F63" i="9" s="1"/>
  <c r="E62" i="9"/>
  <c r="F62" i="9" s="1"/>
  <c r="E61" i="9"/>
  <c r="F61" i="9" s="1"/>
  <c r="H61" i="9" s="1"/>
  <c r="E60" i="9"/>
  <c r="F60" i="9" s="1"/>
  <c r="E59" i="9"/>
  <c r="F59" i="9" s="1"/>
  <c r="E58" i="9"/>
  <c r="F58" i="9" s="1"/>
  <c r="H58" i="9" s="1"/>
  <c r="E57" i="9"/>
  <c r="F57" i="9" s="1"/>
  <c r="H57" i="9" s="1"/>
  <c r="I57" i="9" s="1"/>
  <c r="E56" i="9"/>
  <c r="F56" i="9" s="1"/>
  <c r="E55" i="9"/>
  <c r="F55" i="9" s="1"/>
  <c r="E54" i="9"/>
  <c r="F54" i="9" s="1"/>
  <c r="E53" i="9"/>
  <c r="F53" i="9" s="1"/>
  <c r="H53" i="9" s="1"/>
  <c r="E52" i="9"/>
  <c r="F52" i="9" s="1"/>
  <c r="E51" i="9"/>
  <c r="F51" i="9" s="1"/>
  <c r="E50" i="9"/>
  <c r="F50" i="9" s="1"/>
  <c r="H50" i="9" s="1"/>
  <c r="E49" i="9"/>
  <c r="F49" i="9" s="1"/>
  <c r="H49" i="9" s="1"/>
  <c r="E48" i="9"/>
  <c r="F48" i="9" s="1"/>
  <c r="E47" i="9"/>
  <c r="F47" i="9" s="1"/>
  <c r="E46" i="9"/>
  <c r="F46" i="9" s="1"/>
  <c r="E45" i="9"/>
  <c r="F45" i="9" s="1"/>
  <c r="H45" i="9" s="1"/>
  <c r="E44" i="9"/>
  <c r="F44" i="9" s="1"/>
  <c r="E43" i="9"/>
  <c r="F43" i="9" s="1"/>
  <c r="E42" i="9"/>
  <c r="F42" i="9" s="1"/>
  <c r="H42" i="9" s="1"/>
  <c r="E41" i="9"/>
  <c r="F41" i="9" s="1"/>
  <c r="H41" i="9" s="1"/>
  <c r="G40" i="9"/>
  <c r="E40" i="9"/>
  <c r="F40" i="9" s="1"/>
  <c r="G39" i="9"/>
  <c r="E39" i="9"/>
  <c r="F39" i="9" s="1"/>
  <c r="H39" i="9" s="1"/>
  <c r="K39" i="9" s="1"/>
  <c r="G38" i="9"/>
  <c r="E38" i="9"/>
  <c r="F38" i="9" s="1"/>
  <c r="H38" i="9" s="1"/>
  <c r="G37" i="9"/>
  <c r="E37" i="9"/>
  <c r="F37" i="9" s="1"/>
  <c r="G36" i="9"/>
  <c r="E36" i="9"/>
  <c r="F36" i="9" s="1"/>
  <c r="G35" i="9"/>
  <c r="E35" i="9"/>
  <c r="F35" i="9" s="1"/>
  <c r="H35" i="9" s="1"/>
  <c r="G34" i="9"/>
  <c r="E34" i="9"/>
  <c r="F34" i="9" s="1"/>
  <c r="H34" i="9" s="1"/>
  <c r="G33" i="9"/>
  <c r="E33" i="9"/>
  <c r="F33" i="9" s="1"/>
  <c r="G32" i="9"/>
  <c r="E32" i="9"/>
  <c r="F32" i="9" s="1"/>
  <c r="G31" i="9"/>
  <c r="E31" i="9"/>
  <c r="F31" i="9" s="1"/>
  <c r="H31" i="9" s="1"/>
  <c r="I31" i="9" s="1"/>
  <c r="G30" i="9"/>
  <c r="E30" i="9"/>
  <c r="F30" i="9" s="1"/>
  <c r="G29" i="9"/>
  <c r="E29" i="9"/>
  <c r="F29" i="9" s="1"/>
  <c r="G28" i="9"/>
  <c r="E28" i="9"/>
  <c r="F28" i="9" s="1"/>
  <c r="G27" i="9"/>
  <c r="E27" i="9"/>
  <c r="F27" i="9" s="1"/>
  <c r="H27" i="9" s="1"/>
  <c r="G26" i="9"/>
  <c r="E26" i="9"/>
  <c r="F26" i="9" s="1"/>
  <c r="H26" i="9" s="1"/>
  <c r="G25" i="9"/>
  <c r="E25" i="9"/>
  <c r="F25" i="9" s="1"/>
  <c r="G24" i="9"/>
  <c r="E24" i="9"/>
  <c r="F24" i="9" s="1"/>
  <c r="G23" i="9"/>
  <c r="E23" i="9"/>
  <c r="F23" i="9" s="1"/>
  <c r="H23" i="9" s="1"/>
  <c r="G22" i="9"/>
  <c r="E22" i="9"/>
  <c r="F22" i="9" s="1"/>
  <c r="H22" i="9" s="1"/>
  <c r="K22" i="9" s="1"/>
  <c r="G21" i="9"/>
  <c r="E21" i="9"/>
  <c r="F21" i="9" s="1"/>
  <c r="G20" i="9"/>
  <c r="E20" i="9"/>
  <c r="F20" i="9" s="1"/>
  <c r="G19" i="9"/>
  <c r="E19" i="9"/>
  <c r="F19" i="9" s="1"/>
  <c r="H19" i="9" s="1"/>
  <c r="I19" i="9" s="1"/>
  <c r="G18" i="9"/>
  <c r="E18" i="9"/>
  <c r="F18" i="9" s="1"/>
  <c r="G17" i="9"/>
  <c r="E17" i="9"/>
  <c r="F17" i="9" s="1"/>
  <c r="G16" i="9"/>
  <c r="E16" i="9"/>
  <c r="F16" i="9" s="1"/>
  <c r="G15" i="9"/>
  <c r="E15" i="9"/>
  <c r="F15" i="9" s="1"/>
  <c r="H15" i="9" s="1"/>
  <c r="K15" i="9" s="1"/>
  <c r="G14" i="9"/>
  <c r="E14" i="9"/>
  <c r="F14" i="9" s="1"/>
  <c r="H14" i="9" s="1"/>
  <c r="G13" i="9"/>
  <c r="E13" i="9"/>
  <c r="F13" i="9" s="1"/>
  <c r="G12" i="9"/>
  <c r="E12" i="9"/>
  <c r="F12" i="9" s="1"/>
  <c r="G11" i="9"/>
  <c r="E11" i="9"/>
  <c r="F11" i="9" s="1"/>
  <c r="H11" i="9" s="1"/>
  <c r="K11" i="9" s="1"/>
  <c r="G10" i="9"/>
  <c r="E10" i="9"/>
  <c r="F10" i="9" s="1"/>
  <c r="G9" i="9"/>
  <c r="E9" i="9"/>
  <c r="F9" i="9" s="1"/>
  <c r="G8" i="9"/>
  <c r="E8" i="9"/>
  <c r="F8" i="9" s="1"/>
  <c r="G7" i="9"/>
  <c r="E7" i="9"/>
  <c r="F7" i="9" s="1"/>
  <c r="H7" i="9" s="1"/>
  <c r="K7" i="9" s="1"/>
  <c r="G6" i="9"/>
  <c r="E6" i="9"/>
  <c r="F6" i="9" s="1"/>
  <c r="G5" i="9"/>
  <c r="E5" i="9"/>
  <c r="F5" i="9" s="1"/>
  <c r="G4" i="9"/>
  <c r="E4" i="9"/>
  <c r="F4" i="9" s="1"/>
  <c r="G41" i="8"/>
  <c r="G62" i="8"/>
  <c r="G61" i="8"/>
  <c r="G60" i="8"/>
  <c r="G59" i="8"/>
  <c r="G58" i="8"/>
  <c r="G57" i="8"/>
  <c r="G56" i="8"/>
  <c r="G55" i="8"/>
  <c r="G54" i="8"/>
  <c r="G53" i="8"/>
  <c r="G52" i="8"/>
  <c r="G51" i="8"/>
  <c r="G50" i="8"/>
  <c r="G49" i="8"/>
  <c r="G48" i="8"/>
  <c r="G47" i="8"/>
  <c r="G46" i="8"/>
  <c r="G45" i="8"/>
  <c r="G44" i="8"/>
  <c r="G43" i="8"/>
  <c r="G42" i="8"/>
  <c r="G131" i="8"/>
  <c r="E131" i="8"/>
  <c r="F131" i="8" s="1"/>
  <c r="G130" i="8"/>
  <c r="E130" i="8"/>
  <c r="F130" i="8" s="1"/>
  <c r="H130" i="8" s="1"/>
  <c r="K130" i="8" s="1"/>
  <c r="G129" i="8"/>
  <c r="E129" i="8"/>
  <c r="F129" i="8" s="1"/>
  <c r="H129" i="8" s="1"/>
  <c r="G128" i="8"/>
  <c r="E128" i="8"/>
  <c r="F128" i="8" s="1"/>
  <c r="G127" i="8"/>
  <c r="E127" i="8"/>
  <c r="F127" i="8" s="1"/>
  <c r="H127" i="8" s="1"/>
  <c r="G126" i="8"/>
  <c r="E126" i="8"/>
  <c r="F126" i="8" s="1"/>
  <c r="G125" i="8"/>
  <c r="E125" i="8"/>
  <c r="F125" i="8" s="1"/>
  <c r="G124" i="8"/>
  <c r="E124" i="8"/>
  <c r="F124" i="8" s="1"/>
  <c r="G123" i="8"/>
  <c r="E123" i="8"/>
  <c r="F123" i="8" s="1"/>
  <c r="H123" i="8" s="1"/>
  <c r="G122" i="8"/>
  <c r="E122" i="8"/>
  <c r="F122" i="8" s="1"/>
  <c r="H122" i="8" s="1"/>
  <c r="G121" i="8"/>
  <c r="E121" i="8"/>
  <c r="F121" i="8" s="1"/>
  <c r="G120" i="8"/>
  <c r="E120" i="8"/>
  <c r="F120" i="8" s="1"/>
  <c r="G119" i="8"/>
  <c r="E119" i="8"/>
  <c r="F119" i="8" s="1"/>
  <c r="H119" i="8" s="1"/>
  <c r="G118" i="8"/>
  <c r="E118" i="8"/>
  <c r="F118" i="8" s="1"/>
  <c r="H118" i="8" s="1"/>
  <c r="K118" i="8" s="1"/>
  <c r="G117" i="8"/>
  <c r="E117" i="8"/>
  <c r="F117" i="8" s="1"/>
  <c r="G116" i="8"/>
  <c r="E116" i="8"/>
  <c r="F116" i="8" s="1"/>
  <c r="G115" i="8"/>
  <c r="E115" i="8"/>
  <c r="F115" i="8" s="1"/>
  <c r="H115" i="8" s="1"/>
  <c r="K115" i="8" s="1"/>
  <c r="G114" i="8"/>
  <c r="E114" i="8"/>
  <c r="F114" i="8" s="1"/>
  <c r="H114" i="8" s="1"/>
  <c r="G113" i="8"/>
  <c r="E113" i="8"/>
  <c r="F113" i="8" s="1"/>
  <c r="G112" i="8"/>
  <c r="E112" i="8"/>
  <c r="F112" i="8" s="1"/>
  <c r="G111" i="8"/>
  <c r="E111" i="8"/>
  <c r="F111" i="8" s="1"/>
  <c r="H111" i="8" s="1"/>
  <c r="G110" i="8"/>
  <c r="E110" i="8"/>
  <c r="F110" i="8" s="1"/>
  <c r="H110" i="8" s="1"/>
  <c r="G109" i="8"/>
  <c r="E109" i="8"/>
  <c r="F109" i="8" s="1"/>
  <c r="G108" i="8"/>
  <c r="E108" i="8"/>
  <c r="F108" i="8" s="1"/>
  <c r="G107" i="8"/>
  <c r="E107" i="8"/>
  <c r="F107" i="8" s="1"/>
  <c r="H107" i="8" s="1"/>
  <c r="G106" i="8"/>
  <c r="E106" i="8"/>
  <c r="F106" i="8" s="1"/>
  <c r="H106" i="8" s="1"/>
  <c r="G105" i="8"/>
  <c r="E105" i="8"/>
  <c r="F105" i="8" s="1"/>
  <c r="G104" i="8"/>
  <c r="E104" i="8"/>
  <c r="F104" i="8" s="1"/>
  <c r="G103" i="8"/>
  <c r="E103" i="8"/>
  <c r="F103" i="8" s="1"/>
  <c r="H103" i="8" s="1"/>
  <c r="G102" i="8"/>
  <c r="E102" i="8"/>
  <c r="F102" i="8" s="1"/>
  <c r="H102" i="8" s="1"/>
  <c r="G101" i="8"/>
  <c r="E101" i="8"/>
  <c r="F101" i="8" s="1"/>
  <c r="H101" i="8" s="1"/>
  <c r="K101" i="8" s="1"/>
  <c r="G100" i="8"/>
  <c r="E100" i="8"/>
  <c r="F100" i="8" s="1"/>
  <c r="G99" i="8"/>
  <c r="E99" i="8"/>
  <c r="F99" i="8" s="1"/>
  <c r="G98" i="8"/>
  <c r="E98" i="8"/>
  <c r="F98" i="8" s="1"/>
  <c r="G97" i="8"/>
  <c r="E97" i="8"/>
  <c r="F97" i="8" s="1"/>
  <c r="H97" i="8" s="1"/>
  <c r="G96" i="8"/>
  <c r="E96" i="8"/>
  <c r="F96" i="8" s="1"/>
  <c r="G95" i="8"/>
  <c r="E95" i="8"/>
  <c r="F95" i="8" s="1"/>
  <c r="G94" i="8"/>
  <c r="E94" i="8"/>
  <c r="F94" i="8" s="1"/>
  <c r="G93" i="8"/>
  <c r="E93" i="8"/>
  <c r="F93" i="8" s="1"/>
  <c r="H93" i="8" s="1"/>
  <c r="G92" i="8"/>
  <c r="E92" i="8"/>
  <c r="F92" i="8" s="1"/>
  <c r="G91" i="8"/>
  <c r="E91" i="8"/>
  <c r="F91" i="8" s="1"/>
  <c r="G90" i="8"/>
  <c r="E90" i="8"/>
  <c r="F90" i="8" s="1"/>
  <c r="G89" i="8"/>
  <c r="E89" i="8"/>
  <c r="F89" i="8" s="1"/>
  <c r="G88" i="8"/>
  <c r="E88" i="8"/>
  <c r="F88" i="8" s="1"/>
  <c r="G87" i="8"/>
  <c r="E87" i="8"/>
  <c r="F87" i="8" s="1"/>
  <c r="G86" i="8"/>
  <c r="E86" i="8"/>
  <c r="F86" i="8" s="1"/>
  <c r="G85" i="8"/>
  <c r="E85" i="8"/>
  <c r="F85" i="8" s="1"/>
  <c r="H85" i="8" s="1"/>
  <c r="G84" i="8"/>
  <c r="E84" i="8"/>
  <c r="F84" i="8" s="1"/>
  <c r="G83" i="8"/>
  <c r="E83" i="8"/>
  <c r="F83" i="8" s="1"/>
  <c r="H83" i="8" s="1"/>
  <c r="I83" i="8" s="1"/>
  <c r="G82" i="8"/>
  <c r="E82" i="8"/>
  <c r="F82" i="8" s="1"/>
  <c r="H82" i="8" s="1"/>
  <c r="G81" i="8"/>
  <c r="E81" i="8"/>
  <c r="F81" i="8" s="1"/>
  <c r="G80" i="8"/>
  <c r="E80" i="8"/>
  <c r="F80" i="8" s="1"/>
  <c r="G79" i="8"/>
  <c r="E79" i="8"/>
  <c r="F79" i="8" s="1"/>
  <c r="G78" i="8"/>
  <c r="E78" i="8"/>
  <c r="F78" i="8" s="1"/>
  <c r="G77" i="8"/>
  <c r="E77" i="8"/>
  <c r="F77" i="8" s="1"/>
  <c r="G76" i="8"/>
  <c r="E76" i="8"/>
  <c r="F76" i="8" s="1"/>
  <c r="G75" i="8"/>
  <c r="E75" i="8"/>
  <c r="F75" i="8" s="1"/>
  <c r="G74" i="8"/>
  <c r="E74" i="8"/>
  <c r="F74" i="8" s="1"/>
  <c r="G73" i="8"/>
  <c r="E73" i="8"/>
  <c r="F73" i="8" s="1"/>
  <c r="G72" i="8"/>
  <c r="E72" i="8"/>
  <c r="F72" i="8" s="1"/>
  <c r="G71" i="8"/>
  <c r="E71" i="8"/>
  <c r="F71" i="8" s="1"/>
  <c r="G70" i="8"/>
  <c r="E70" i="8"/>
  <c r="F70" i="8" s="1"/>
  <c r="G69" i="8"/>
  <c r="E69" i="8"/>
  <c r="F69" i="8" s="1"/>
  <c r="G68" i="8"/>
  <c r="E68" i="8"/>
  <c r="F68" i="8" s="1"/>
  <c r="G67" i="8"/>
  <c r="E67" i="8"/>
  <c r="F67" i="8" s="1"/>
  <c r="G66" i="8"/>
  <c r="E66" i="8"/>
  <c r="F66" i="8" s="1"/>
  <c r="G65" i="8"/>
  <c r="E65" i="8"/>
  <c r="F65" i="8" s="1"/>
  <c r="H65" i="8" s="1"/>
  <c r="K65" i="8" s="1"/>
  <c r="G64" i="8"/>
  <c r="E64" i="8"/>
  <c r="F64" i="8" s="1"/>
  <c r="H64" i="8" s="1"/>
  <c r="G63" i="8"/>
  <c r="E63" i="8"/>
  <c r="F63" i="8" s="1"/>
  <c r="E62" i="8"/>
  <c r="F62" i="8" s="1"/>
  <c r="H62" i="8" s="1"/>
  <c r="E61" i="8"/>
  <c r="F61" i="8" s="1"/>
  <c r="E60" i="8"/>
  <c r="F60" i="8" s="1"/>
  <c r="E59" i="8"/>
  <c r="F59" i="8" s="1"/>
  <c r="E58" i="8"/>
  <c r="F58" i="8" s="1"/>
  <c r="E57" i="8"/>
  <c r="F57" i="8" s="1"/>
  <c r="E56" i="8"/>
  <c r="F56" i="8" s="1"/>
  <c r="E55" i="8"/>
  <c r="F55" i="8" s="1"/>
  <c r="H55" i="8" s="1"/>
  <c r="E54" i="8"/>
  <c r="F54" i="8" s="1"/>
  <c r="H54" i="8" s="1"/>
  <c r="K54" i="8" s="1"/>
  <c r="E53" i="8"/>
  <c r="F53" i="8" s="1"/>
  <c r="E52" i="8"/>
  <c r="F52" i="8" s="1"/>
  <c r="E51" i="8"/>
  <c r="F51" i="8" s="1"/>
  <c r="E50" i="8"/>
  <c r="F50" i="8" s="1"/>
  <c r="E49" i="8"/>
  <c r="F49" i="8" s="1"/>
  <c r="E48" i="8"/>
  <c r="F48" i="8" s="1"/>
  <c r="H48" i="8" s="1"/>
  <c r="K48" i="8" s="1"/>
  <c r="E47" i="8"/>
  <c r="F47" i="8" s="1"/>
  <c r="H47" i="8" s="1"/>
  <c r="E46" i="8"/>
  <c r="F46" i="8" s="1"/>
  <c r="E45" i="8"/>
  <c r="F45" i="8" s="1"/>
  <c r="E44" i="8"/>
  <c r="F44" i="8" s="1"/>
  <c r="E43" i="8"/>
  <c r="F43" i="8" s="1"/>
  <c r="E42" i="8"/>
  <c r="F42" i="8" s="1"/>
  <c r="E41" i="8"/>
  <c r="F41" i="8" s="1"/>
  <c r="H41" i="8" s="1"/>
  <c r="G40" i="8"/>
  <c r="E40" i="8"/>
  <c r="F40" i="8" s="1"/>
  <c r="G39" i="8"/>
  <c r="E39" i="8"/>
  <c r="F39" i="8" s="1"/>
  <c r="G38" i="8"/>
  <c r="E38" i="8"/>
  <c r="F38" i="8" s="1"/>
  <c r="G37" i="8"/>
  <c r="E37" i="8"/>
  <c r="F37" i="8" s="1"/>
  <c r="H37" i="8" s="1"/>
  <c r="G36" i="8"/>
  <c r="E36" i="8"/>
  <c r="F36" i="8" s="1"/>
  <c r="G35" i="8"/>
  <c r="E35" i="8"/>
  <c r="F35" i="8" s="1"/>
  <c r="G34" i="8"/>
  <c r="E34" i="8"/>
  <c r="F34" i="8" s="1"/>
  <c r="G33" i="8"/>
  <c r="E33" i="8"/>
  <c r="F33" i="8" s="1"/>
  <c r="H33" i="8" s="1"/>
  <c r="K33" i="8" s="1"/>
  <c r="G32" i="8"/>
  <c r="E32" i="8"/>
  <c r="F32" i="8" s="1"/>
  <c r="G31" i="8"/>
  <c r="E31" i="8"/>
  <c r="F31" i="8" s="1"/>
  <c r="G30" i="8"/>
  <c r="E30" i="8"/>
  <c r="F30" i="8" s="1"/>
  <c r="G29" i="8"/>
  <c r="E29" i="8"/>
  <c r="F29" i="8" s="1"/>
  <c r="G28" i="8"/>
  <c r="E28" i="8"/>
  <c r="F28" i="8" s="1"/>
  <c r="G27" i="8"/>
  <c r="E27" i="8"/>
  <c r="F27" i="8" s="1"/>
  <c r="G26" i="8"/>
  <c r="E26" i="8"/>
  <c r="F26" i="8" s="1"/>
  <c r="G25" i="8"/>
  <c r="E25" i="8"/>
  <c r="F25" i="8" s="1"/>
  <c r="H25" i="8" s="1"/>
  <c r="I25" i="8" s="1"/>
  <c r="G24" i="8"/>
  <c r="E24" i="8"/>
  <c r="F24" i="8" s="1"/>
  <c r="G23" i="8"/>
  <c r="E23" i="8"/>
  <c r="F23" i="8" s="1"/>
  <c r="G22" i="8"/>
  <c r="E22" i="8"/>
  <c r="F22" i="8" s="1"/>
  <c r="G21" i="8"/>
  <c r="E21" i="8"/>
  <c r="F21" i="8" s="1"/>
  <c r="H21" i="8" s="1"/>
  <c r="G20" i="8"/>
  <c r="E20" i="8"/>
  <c r="F20" i="8" s="1"/>
  <c r="H20" i="8" s="1"/>
  <c r="G19" i="8"/>
  <c r="E19" i="8"/>
  <c r="F19" i="8" s="1"/>
  <c r="G18" i="8"/>
  <c r="E18" i="8"/>
  <c r="F18" i="8" s="1"/>
  <c r="H18" i="8" s="1"/>
  <c r="G17" i="8"/>
  <c r="E17" i="8"/>
  <c r="F17" i="8" s="1"/>
  <c r="G16" i="8"/>
  <c r="E16" i="8"/>
  <c r="F16" i="8" s="1"/>
  <c r="H16" i="8" s="1"/>
  <c r="I16" i="8" s="1"/>
  <c r="G15" i="8"/>
  <c r="E15" i="8"/>
  <c r="F15" i="8" s="1"/>
  <c r="G14" i="8"/>
  <c r="E14" i="8"/>
  <c r="F14" i="8" s="1"/>
  <c r="H14" i="8" s="1"/>
  <c r="G13" i="8"/>
  <c r="E13" i="8"/>
  <c r="F13" i="8" s="1"/>
  <c r="G12" i="8"/>
  <c r="E12" i="8"/>
  <c r="F12" i="8" s="1"/>
  <c r="H12" i="8" s="1"/>
  <c r="G11" i="8"/>
  <c r="E11" i="8"/>
  <c r="F11" i="8" s="1"/>
  <c r="H11" i="8" s="1"/>
  <c r="K11" i="8" s="1"/>
  <c r="G10" i="8"/>
  <c r="E10" i="8"/>
  <c r="F10" i="8" s="1"/>
  <c r="G9" i="8"/>
  <c r="E9" i="8"/>
  <c r="F9" i="8" s="1"/>
  <c r="G8" i="8"/>
  <c r="E8" i="8"/>
  <c r="F8" i="8" s="1"/>
  <c r="G7" i="8"/>
  <c r="E7" i="8"/>
  <c r="F7" i="8" s="1"/>
  <c r="H7" i="8" s="1"/>
  <c r="K7" i="8" s="1"/>
  <c r="G6" i="8"/>
  <c r="E6" i="8"/>
  <c r="F6" i="8" s="1"/>
  <c r="G5" i="8"/>
  <c r="E5" i="8"/>
  <c r="F5" i="8" s="1"/>
  <c r="G4" i="8"/>
  <c r="E4" i="8"/>
  <c r="F4" i="8" s="1"/>
  <c r="H4" i="8" s="1"/>
  <c r="G62" i="7"/>
  <c r="G61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H36" i="7" s="1"/>
  <c r="K36" i="7" s="1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G4" i="7"/>
  <c r="G131" i="7"/>
  <c r="E131" i="7"/>
  <c r="F131" i="7" s="1"/>
  <c r="H131" i="7" s="1"/>
  <c r="G130" i="7"/>
  <c r="E130" i="7"/>
  <c r="F130" i="7" s="1"/>
  <c r="G129" i="7"/>
  <c r="E129" i="7"/>
  <c r="F129" i="7" s="1"/>
  <c r="G128" i="7"/>
  <c r="E128" i="7"/>
  <c r="F128" i="7" s="1"/>
  <c r="H128" i="7" s="1"/>
  <c r="G127" i="7"/>
  <c r="E127" i="7"/>
  <c r="F127" i="7" s="1"/>
  <c r="H127" i="7" s="1"/>
  <c r="I127" i="7" s="1"/>
  <c r="G126" i="7"/>
  <c r="E126" i="7"/>
  <c r="F126" i="7" s="1"/>
  <c r="G125" i="7"/>
  <c r="E125" i="7"/>
  <c r="F125" i="7" s="1"/>
  <c r="G124" i="7"/>
  <c r="H124" i="7" s="1"/>
  <c r="I124" i="7" s="1"/>
  <c r="E124" i="7"/>
  <c r="F124" i="7" s="1"/>
  <c r="G123" i="7"/>
  <c r="E123" i="7"/>
  <c r="F123" i="7" s="1"/>
  <c r="H123" i="7" s="1"/>
  <c r="G122" i="7"/>
  <c r="E122" i="7"/>
  <c r="F122" i="7" s="1"/>
  <c r="H122" i="7" s="1"/>
  <c r="G121" i="7"/>
  <c r="E121" i="7"/>
  <c r="F121" i="7" s="1"/>
  <c r="H121" i="7" s="1"/>
  <c r="I121" i="7" s="1"/>
  <c r="G120" i="7"/>
  <c r="E120" i="7"/>
  <c r="F120" i="7" s="1"/>
  <c r="G119" i="7"/>
  <c r="E119" i="7"/>
  <c r="F119" i="7" s="1"/>
  <c r="H119" i="7" s="1"/>
  <c r="G118" i="7"/>
  <c r="E118" i="7"/>
  <c r="F118" i="7" s="1"/>
  <c r="H118" i="7" s="1"/>
  <c r="K118" i="7" s="1"/>
  <c r="G117" i="7"/>
  <c r="E117" i="7"/>
  <c r="F117" i="7" s="1"/>
  <c r="H117" i="7" s="1"/>
  <c r="G116" i="7"/>
  <c r="E116" i="7"/>
  <c r="F116" i="7" s="1"/>
  <c r="H116" i="7" s="1"/>
  <c r="G115" i="7"/>
  <c r="E115" i="7"/>
  <c r="F115" i="7" s="1"/>
  <c r="G114" i="7"/>
  <c r="E114" i="7"/>
  <c r="F114" i="7" s="1"/>
  <c r="G113" i="7"/>
  <c r="E113" i="7"/>
  <c r="F113" i="7" s="1"/>
  <c r="H113" i="7" s="1"/>
  <c r="G112" i="7"/>
  <c r="E112" i="7"/>
  <c r="F112" i="7" s="1"/>
  <c r="H112" i="7" s="1"/>
  <c r="K112" i="7" s="1"/>
  <c r="G111" i="7"/>
  <c r="E111" i="7"/>
  <c r="F111" i="7" s="1"/>
  <c r="H111" i="7" s="1"/>
  <c r="G110" i="7"/>
  <c r="E110" i="7"/>
  <c r="F110" i="7" s="1"/>
  <c r="H110" i="7" s="1"/>
  <c r="G109" i="7"/>
  <c r="E109" i="7"/>
  <c r="F109" i="7" s="1"/>
  <c r="G108" i="7"/>
  <c r="E108" i="7"/>
  <c r="F108" i="7" s="1"/>
  <c r="H108" i="7" s="1"/>
  <c r="G107" i="7"/>
  <c r="E107" i="7"/>
  <c r="F107" i="7" s="1"/>
  <c r="H107" i="7" s="1"/>
  <c r="G106" i="7"/>
  <c r="E106" i="7"/>
  <c r="F106" i="7" s="1"/>
  <c r="H106" i="7" s="1"/>
  <c r="G105" i="7"/>
  <c r="E105" i="7"/>
  <c r="F105" i="7" s="1"/>
  <c r="G104" i="7"/>
  <c r="E104" i="7"/>
  <c r="F104" i="7" s="1"/>
  <c r="H104" i="7" s="1"/>
  <c r="G103" i="7"/>
  <c r="E103" i="7"/>
  <c r="F103" i="7" s="1"/>
  <c r="H103" i="7" s="1"/>
  <c r="G102" i="7"/>
  <c r="E102" i="7"/>
  <c r="F102" i="7" s="1"/>
  <c r="H102" i="7" s="1"/>
  <c r="G101" i="7"/>
  <c r="E101" i="7"/>
  <c r="F101" i="7" s="1"/>
  <c r="G100" i="7"/>
  <c r="E100" i="7"/>
  <c r="F100" i="7" s="1"/>
  <c r="H100" i="7" s="1"/>
  <c r="G99" i="7"/>
  <c r="E99" i="7"/>
  <c r="F99" i="7" s="1"/>
  <c r="H99" i="7" s="1"/>
  <c r="G98" i="7"/>
  <c r="E98" i="7"/>
  <c r="F98" i="7" s="1"/>
  <c r="H98" i="7" s="1"/>
  <c r="G97" i="7"/>
  <c r="E97" i="7"/>
  <c r="F97" i="7" s="1"/>
  <c r="G96" i="7"/>
  <c r="E96" i="7"/>
  <c r="F96" i="7" s="1"/>
  <c r="H96" i="7" s="1"/>
  <c r="G95" i="7"/>
  <c r="E95" i="7"/>
  <c r="F95" i="7" s="1"/>
  <c r="H95" i="7" s="1"/>
  <c r="I95" i="7" s="1"/>
  <c r="G94" i="7"/>
  <c r="E94" i="7"/>
  <c r="F94" i="7" s="1"/>
  <c r="G93" i="7"/>
  <c r="E93" i="7"/>
  <c r="F93" i="7" s="1"/>
  <c r="G92" i="7"/>
  <c r="H92" i="7" s="1"/>
  <c r="I92" i="7" s="1"/>
  <c r="E92" i="7"/>
  <c r="F92" i="7" s="1"/>
  <c r="G91" i="7"/>
  <c r="E91" i="7"/>
  <c r="F91" i="7" s="1"/>
  <c r="G90" i="7"/>
  <c r="E90" i="7"/>
  <c r="F90" i="7" s="1"/>
  <c r="H90" i="7" s="1"/>
  <c r="G89" i="7"/>
  <c r="E89" i="7"/>
  <c r="F89" i="7" s="1"/>
  <c r="H89" i="7" s="1"/>
  <c r="I89" i="7" s="1"/>
  <c r="G88" i="7"/>
  <c r="H88" i="7" s="1"/>
  <c r="E88" i="7"/>
  <c r="F88" i="7" s="1"/>
  <c r="G87" i="7"/>
  <c r="E87" i="7"/>
  <c r="F87" i="7" s="1"/>
  <c r="G86" i="7"/>
  <c r="E86" i="7"/>
  <c r="F86" i="7" s="1"/>
  <c r="H86" i="7" s="1"/>
  <c r="K86" i="7" s="1"/>
  <c r="G85" i="7"/>
  <c r="E85" i="7"/>
  <c r="F85" i="7" s="1"/>
  <c r="H85" i="7" s="1"/>
  <c r="G84" i="7"/>
  <c r="E84" i="7"/>
  <c r="F84" i="7" s="1"/>
  <c r="G83" i="7"/>
  <c r="E83" i="7"/>
  <c r="F83" i="7" s="1"/>
  <c r="G82" i="7"/>
  <c r="E82" i="7"/>
  <c r="F82" i="7" s="1"/>
  <c r="H82" i="7" s="1"/>
  <c r="G81" i="7"/>
  <c r="E81" i="7"/>
  <c r="F81" i="7" s="1"/>
  <c r="H81" i="7" s="1"/>
  <c r="G80" i="7"/>
  <c r="E80" i="7"/>
  <c r="F80" i="7" s="1"/>
  <c r="G79" i="7"/>
  <c r="E79" i="7"/>
  <c r="F79" i="7" s="1"/>
  <c r="G78" i="7"/>
  <c r="E78" i="7"/>
  <c r="F78" i="7" s="1"/>
  <c r="H78" i="7" s="1"/>
  <c r="G77" i="7"/>
  <c r="F77" i="7"/>
  <c r="H77" i="7" s="1"/>
  <c r="K77" i="7" s="1"/>
  <c r="E77" i="7"/>
  <c r="G76" i="7"/>
  <c r="E76" i="7"/>
  <c r="F76" i="7" s="1"/>
  <c r="G75" i="7"/>
  <c r="E75" i="7"/>
  <c r="F75" i="7" s="1"/>
  <c r="H75" i="7" s="1"/>
  <c r="G74" i="7"/>
  <c r="F74" i="7"/>
  <c r="H74" i="7" s="1"/>
  <c r="E74" i="7"/>
  <c r="G73" i="7"/>
  <c r="E73" i="7"/>
  <c r="F73" i="7" s="1"/>
  <c r="G72" i="7"/>
  <c r="E72" i="7"/>
  <c r="F72" i="7" s="1"/>
  <c r="H72" i="7" s="1"/>
  <c r="G71" i="7"/>
  <c r="F71" i="7"/>
  <c r="H71" i="7" s="1"/>
  <c r="E71" i="7"/>
  <c r="G70" i="7"/>
  <c r="E70" i="7"/>
  <c r="F70" i="7" s="1"/>
  <c r="G69" i="7"/>
  <c r="E69" i="7"/>
  <c r="F69" i="7" s="1"/>
  <c r="H69" i="7" s="1"/>
  <c r="G68" i="7"/>
  <c r="E68" i="7"/>
  <c r="F68" i="7" s="1"/>
  <c r="H68" i="7" s="1"/>
  <c r="G67" i="7"/>
  <c r="E67" i="7"/>
  <c r="F67" i="7" s="1"/>
  <c r="H67" i="7" s="1"/>
  <c r="G66" i="7"/>
  <c r="E66" i="7"/>
  <c r="F66" i="7" s="1"/>
  <c r="H66" i="7" s="1"/>
  <c r="G65" i="7"/>
  <c r="E65" i="7"/>
  <c r="F65" i="7" s="1"/>
  <c r="G64" i="7"/>
  <c r="E64" i="7"/>
  <c r="F64" i="7" s="1"/>
  <c r="H64" i="7" s="1"/>
  <c r="G63" i="7"/>
  <c r="E63" i="7"/>
  <c r="F63" i="7" s="1"/>
  <c r="H63" i="7" s="1"/>
  <c r="I63" i="7" s="1"/>
  <c r="E62" i="7"/>
  <c r="F62" i="7" s="1"/>
  <c r="H62" i="7" s="1"/>
  <c r="E61" i="7"/>
  <c r="F61" i="7" s="1"/>
  <c r="H61" i="7" s="1"/>
  <c r="E60" i="7"/>
  <c r="F60" i="7" s="1"/>
  <c r="H60" i="7" s="1"/>
  <c r="E59" i="7"/>
  <c r="F59" i="7" s="1"/>
  <c r="H59" i="7" s="1"/>
  <c r="E58" i="7"/>
  <c r="F58" i="7" s="1"/>
  <c r="H58" i="7" s="1"/>
  <c r="E57" i="7"/>
  <c r="F57" i="7" s="1"/>
  <c r="H57" i="7" s="1"/>
  <c r="I57" i="7" s="1"/>
  <c r="E56" i="7"/>
  <c r="F56" i="7" s="1"/>
  <c r="E55" i="7"/>
  <c r="F55" i="7" s="1"/>
  <c r="H55" i="7" s="1"/>
  <c r="E54" i="7"/>
  <c r="F54" i="7" s="1"/>
  <c r="H54" i="7" s="1"/>
  <c r="K54" i="7" s="1"/>
  <c r="E53" i="7"/>
  <c r="F53" i="7" s="1"/>
  <c r="H53" i="7" s="1"/>
  <c r="E52" i="7"/>
  <c r="F52" i="7" s="1"/>
  <c r="H52" i="7" s="1"/>
  <c r="E51" i="7"/>
  <c r="F51" i="7" s="1"/>
  <c r="H51" i="7" s="1"/>
  <c r="I51" i="7" s="1"/>
  <c r="E50" i="7"/>
  <c r="F50" i="7" s="1"/>
  <c r="H50" i="7" s="1"/>
  <c r="E49" i="7"/>
  <c r="F49" i="7" s="1"/>
  <c r="E48" i="7"/>
  <c r="F48" i="7" s="1"/>
  <c r="H48" i="7" s="1"/>
  <c r="K48" i="7" s="1"/>
  <c r="E47" i="7"/>
  <c r="F47" i="7" s="1"/>
  <c r="E46" i="7"/>
  <c r="F46" i="7" s="1"/>
  <c r="H46" i="7" s="1"/>
  <c r="F45" i="7"/>
  <c r="H45" i="7" s="1"/>
  <c r="I45" i="7" s="1"/>
  <c r="E45" i="7"/>
  <c r="E44" i="7"/>
  <c r="F44" i="7" s="1"/>
  <c r="E43" i="7"/>
  <c r="F43" i="7" s="1"/>
  <c r="E42" i="7"/>
  <c r="F42" i="7" s="1"/>
  <c r="E41" i="7"/>
  <c r="F41" i="7" s="1"/>
  <c r="E40" i="7"/>
  <c r="F40" i="7" s="1"/>
  <c r="H40" i="7" s="1"/>
  <c r="E39" i="7"/>
  <c r="F39" i="7" s="1"/>
  <c r="H39" i="7" s="1"/>
  <c r="K39" i="7" s="1"/>
  <c r="E38" i="7"/>
  <c r="F38" i="7" s="1"/>
  <c r="H38" i="7" s="1"/>
  <c r="E37" i="7"/>
  <c r="F37" i="7" s="1"/>
  <c r="E36" i="7"/>
  <c r="F36" i="7" s="1"/>
  <c r="E35" i="7"/>
  <c r="F35" i="7" s="1"/>
  <c r="H35" i="7" s="1"/>
  <c r="E34" i="7"/>
  <c r="F34" i="7" s="1"/>
  <c r="H34" i="7" s="1"/>
  <c r="E33" i="7"/>
  <c r="F33" i="7" s="1"/>
  <c r="E32" i="7"/>
  <c r="F32" i="7" s="1"/>
  <c r="H32" i="7" s="1"/>
  <c r="E31" i="7"/>
  <c r="F31" i="7" s="1"/>
  <c r="H31" i="7" s="1"/>
  <c r="I31" i="7" s="1"/>
  <c r="E30" i="7"/>
  <c r="F30" i="7" s="1"/>
  <c r="E29" i="7"/>
  <c r="F29" i="7" s="1"/>
  <c r="H29" i="7" s="1"/>
  <c r="E28" i="7"/>
  <c r="F28" i="7" s="1"/>
  <c r="E27" i="7"/>
  <c r="F27" i="7" s="1"/>
  <c r="H27" i="7" s="1"/>
  <c r="E26" i="7"/>
  <c r="F26" i="7" s="1"/>
  <c r="H26" i="7" s="1"/>
  <c r="E25" i="7"/>
  <c r="F25" i="7" s="1"/>
  <c r="E24" i="7"/>
  <c r="F24" i="7" s="1"/>
  <c r="E23" i="7"/>
  <c r="F23" i="7" s="1"/>
  <c r="H23" i="7" s="1"/>
  <c r="E22" i="7"/>
  <c r="F22" i="7" s="1"/>
  <c r="E21" i="7"/>
  <c r="F21" i="7" s="1"/>
  <c r="H21" i="7" s="1"/>
  <c r="E20" i="7"/>
  <c r="F20" i="7" s="1"/>
  <c r="E19" i="7"/>
  <c r="F19" i="7" s="1"/>
  <c r="H19" i="7" s="1"/>
  <c r="I19" i="7" s="1"/>
  <c r="E18" i="7"/>
  <c r="F18" i="7" s="1"/>
  <c r="E17" i="7"/>
  <c r="F17" i="7" s="1"/>
  <c r="E16" i="7"/>
  <c r="F16" i="7" s="1"/>
  <c r="H16" i="7" s="1"/>
  <c r="I16" i="7" s="1"/>
  <c r="E15" i="7"/>
  <c r="F15" i="7" s="1"/>
  <c r="H15" i="7" s="1"/>
  <c r="K15" i="7" s="1"/>
  <c r="E14" i="7"/>
  <c r="F14" i="7" s="1"/>
  <c r="H14" i="7" s="1"/>
  <c r="E13" i="7"/>
  <c r="F13" i="7" s="1"/>
  <c r="E12" i="7"/>
  <c r="F12" i="7" s="1"/>
  <c r="F11" i="7"/>
  <c r="E11" i="7"/>
  <c r="E10" i="7"/>
  <c r="F10" i="7" s="1"/>
  <c r="E9" i="7"/>
  <c r="F9" i="7" s="1"/>
  <c r="E8" i="7"/>
  <c r="F8" i="7" s="1"/>
  <c r="H8" i="7" s="1"/>
  <c r="I8" i="7" s="1"/>
  <c r="E7" i="7"/>
  <c r="F7" i="7" s="1"/>
  <c r="H7" i="7" s="1"/>
  <c r="K7" i="7" s="1"/>
  <c r="E6" i="7"/>
  <c r="F6" i="7" s="1"/>
  <c r="H6" i="7" s="1"/>
  <c r="E5" i="7"/>
  <c r="F5" i="7" s="1"/>
  <c r="H5" i="7" s="1"/>
  <c r="E4" i="7"/>
  <c r="F4" i="7" s="1"/>
  <c r="G92" i="6"/>
  <c r="G91" i="6"/>
  <c r="G90" i="6"/>
  <c r="G89" i="6"/>
  <c r="G88" i="6"/>
  <c r="G87" i="6"/>
  <c r="G86" i="6"/>
  <c r="G85" i="6"/>
  <c r="G84" i="6"/>
  <c r="G83" i="6"/>
  <c r="G82" i="6"/>
  <c r="G81" i="6"/>
  <c r="G80" i="6"/>
  <c r="G79" i="6"/>
  <c r="G78" i="6"/>
  <c r="G77" i="6"/>
  <c r="G76" i="6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131" i="6"/>
  <c r="G130" i="6"/>
  <c r="G129" i="6"/>
  <c r="G128" i="6"/>
  <c r="G127" i="6"/>
  <c r="G126" i="6"/>
  <c r="G125" i="6"/>
  <c r="G124" i="6"/>
  <c r="G123" i="6"/>
  <c r="G122" i="6"/>
  <c r="G121" i="6"/>
  <c r="G120" i="6"/>
  <c r="G119" i="6"/>
  <c r="G118" i="6"/>
  <c r="G117" i="6"/>
  <c r="G116" i="6"/>
  <c r="G115" i="6"/>
  <c r="G114" i="6"/>
  <c r="G113" i="6"/>
  <c r="G112" i="6"/>
  <c r="G111" i="6"/>
  <c r="G110" i="6"/>
  <c r="G109" i="6"/>
  <c r="G108" i="6"/>
  <c r="G107" i="6"/>
  <c r="G106" i="6"/>
  <c r="G105" i="6"/>
  <c r="G104" i="6"/>
  <c r="G103" i="6"/>
  <c r="G102" i="6"/>
  <c r="G101" i="6"/>
  <c r="G100" i="6"/>
  <c r="G99" i="6"/>
  <c r="G98" i="6"/>
  <c r="G97" i="6"/>
  <c r="G96" i="6"/>
  <c r="G95" i="6"/>
  <c r="G94" i="6"/>
  <c r="G9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H5" i="6" s="1"/>
  <c r="G4" i="6"/>
  <c r="H4" i="6" s="1"/>
  <c r="D4" i="1"/>
  <c r="E5" i="6"/>
  <c r="F5" i="6" s="1"/>
  <c r="E4" i="6"/>
  <c r="F4" i="6" s="1"/>
  <c r="H86" i="8" l="1"/>
  <c r="K86" i="8" s="1"/>
  <c r="H90" i="8"/>
  <c r="H94" i="8"/>
  <c r="H98" i="8"/>
  <c r="K98" i="8" s="1"/>
  <c r="H22" i="8"/>
  <c r="K22" i="8" s="1"/>
  <c r="H26" i="8"/>
  <c r="H30" i="8"/>
  <c r="H34" i="8"/>
  <c r="K34" i="8" s="1"/>
  <c r="H38" i="8"/>
  <c r="H76" i="8"/>
  <c r="H80" i="8"/>
  <c r="H87" i="8"/>
  <c r="H91" i="8"/>
  <c r="H99" i="8"/>
  <c r="K83" i="8"/>
  <c r="H31" i="8"/>
  <c r="I31" i="8" s="1"/>
  <c r="H35" i="8"/>
  <c r="H39" i="8"/>
  <c r="K39" i="8" s="1"/>
  <c r="H69" i="8"/>
  <c r="K69" i="8" s="1"/>
  <c r="H73" i="8"/>
  <c r="H77" i="8"/>
  <c r="H92" i="8"/>
  <c r="H100" i="8"/>
  <c r="H104" i="8"/>
  <c r="K104" i="8" s="1"/>
  <c r="H120" i="8"/>
  <c r="H124" i="8"/>
  <c r="I124" i="8" s="1"/>
  <c r="H5" i="8"/>
  <c r="H9" i="8"/>
  <c r="H24" i="8"/>
  <c r="H28" i="8"/>
  <c r="I28" i="8" s="1"/>
  <c r="I69" i="8"/>
  <c r="I92" i="8"/>
  <c r="K92" i="8"/>
  <c r="H63" i="8"/>
  <c r="I63" i="8" s="1"/>
  <c r="H81" i="8"/>
  <c r="I81" i="8" s="1"/>
  <c r="H84" i="8"/>
  <c r="H105" i="8"/>
  <c r="H109" i="8"/>
  <c r="H113" i="8"/>
  <c r="I113" i="8" s="1"/>
  <c r="H117" i="8"/>
  <c r="K117" i="8" s="1"/>
  <c r="H121" i="8"/>
  <c r="I121" i="8" s="1"/>
  <c r="H128" i="8"/>
  <c r="I128" i="8" s="1"/>
  <c r="H5" i="9"/>
  <c r="I5" i="9" s="1"/>
  <c r="H9" i="9"/>
  <c r="H13" i="9"/>
  <c r="I13" i="9" s="1"/>
  <c r="H17" i="9"/>
  <c r="H25" i="9"/>
  <c r="I25" i="9" s="1"/>
  <c r="H29" i="9"/>
  <c r="K29" i="9" s="1"/>
  <c r="H37" i="9"/>
  <c r="H40" i="6"/>
  <c r="I40" i="6" s="1"/>
  <c r="H19" i="6"/>
  <c r="I19" i="6" s="1"/>
  <c r="H43" i="6"/>
  <c r="H20" i="6"/>
  <c r="K20" i="6" s="1"/>
  <c r="H36" i="6"/>
  <c r="I36" i="6" s="1"/>
  <c r="H44" i="6"/>
  <c r="I44" i="6" s="1"/>
  <c r="H52" i="6"/>
  <c r="H60" i="6"/>
  <c r="H12" i="7"/>
  <c r="I12" i="7" s="1"/>
  <c r="H37" i="6"/>
  <c r="H45" i="6"/>
  <c r="H116" i="6"/>
  <c r="H13" i="7"/>
  <c r="H20" i="7"/>
  <c r="H28" i="7"/>
  <c r="H47" i="7"/>
  <c r="K47" i="7" s="1"/>
  <c r="H70" i="7"/>
  <c r="H73" i="7"/>
  <c r="I73" i="7" s="1"/>
  <c r="H76" i="7"/>
  <c r="K76" i="7" s="1"/>
  <c r="H79" i="7"/>
  <c r="H83" i="7"/>
  <c r="H87" i="7"/>
  <c r="H114" i="7"/>
  <c r="H125" i="7"/>
  <c r="K125" i="7" s="1"/>
  <c r="H129" i="7"/>
  <c r="H17" i="8"/>
  <c r="I17" i="8" s="1"/>
  <c r="H23" i="8"/>
  <c r="I23" i="8" s="1"/>
  <c r="H27" i="8"/>
  <c r="H67" i="8"/>
  <c r="H70" i="8"/>
  <c r="K70" i="8" s="1"/>
  <c r="H74" i="8"/>
  <c r="K74" i="8" s="1"/>
  <c r="H78" i="8"/>
  <c r="H95" i="8"/>
  <c r="I101" i="8"/>
  <c r="H125" i="8"/>
  <c r="K125" i="8" s="1"/>
  <c r="H71" i="9"/>
  <c r="H27" i="6"/>
  <c r="I27" i="6" s="1"/>
  <c r="H35" i="6"/>
  <c r="K35" i="6" s="1"/>
  <c r="H51" i="6"/>
  <c r="H61" i="6"/>
  <c r="K61" i="6" s="1"/>
  <c r="H80" i="6"/>
  <c r="K80" i="6" s="1"/>
  <c r="H73" i="6"/>
  <c r="K73" i="6" s="1"/>
  <c r="H81" i="6"/>
  <c r="K81" i="6" s="1"/>
  <c r="H22" i="7"/>
  <c r="H30" i="7"/>
  <c r="H37" i="7"/>
  <c r="H80" i="7"/>
  <c r="K80" i="7" s="1"/>
  <c r="H84" i="7"/>
  <c r="H115" i="7"/>
  <c r="K115" i="7" s="1"/>
  <c r="H126" i="7"/>
  <c r="K126" i="7" s="1"/>
  <c r="H130" i="7"/>
  <c r="H8" i="8"/>
  <c r="H15" i="8"/>
  <c r="H44" i="8"/>
  <c r="K44" i="8" s="1"/>
  <c r="H68" i="8"/>
  <c r="K68" i="8" s="1"/>
  <c r="H71" i="8"/>
  <c r="K71" i="8" s="1"/>
  <c r="H75" i="8"/>
  <c r="H79" i="8"/>
  <c r="I79" i="8" s="1"/>
  <c r="H89" i="8"/>
  <c r="I89" i="8" s="1"/>
  <c r="H96" i="8"/>
  <c r="H126" i="8"/>
  <c r="I126" i="8" s="1"/>
  <c r="H120" i="9"/>
  <c r="H82" i="6"/>
  <c r="K82" i="6" s="1"/>
  <c r="H9" i="6"/>
  <c r="H17" i="6"/>
  <c r="H41" i="6"/>
  <c r="H57" i="6"/>
  <c r="K57" i="6" s="1"/>
  <c r="H104" i="6"/>
  <c r="H67" i="6"/>
  <c r="I67" i="6" s="1"/>
  <c r="H75" i="6"/>
  <c r="H42" i="7"/>
  <c r="K42" i="7" s="1"/>
  <c r="H42" i="6"/>
  <c r="K42" i="6" s="1"/>
  <c r="H50" i="6"/>
  <c r="H58" i="6"/>
  <c r="H65" i="7"/>
  <c r="K65" i="7" s="1"/>
  <c r="I77" i="7"/>
  <c r="H93" i="7"/>
  <c r="H97" i="7"/>
  <c r="I97" i="7" s="1"/>
  <c r="H101" i="7"/>
  <c r="K101" i="7" s="1"/>
  <c r="H105" i="7"/>
  <c r="H109" i="7"/>
  <c r="H6" i="8"/>
  <c r="H13" i="8"/>
  <c r="H19" i="8"/>
  <c r="H29" i="8"/>
  <c r="H32" i="8"/>
  <c r="K32" i="8" s="1"/>
  <c r="H36" i="8"/>
  <c r="K36" i="8" s="1"/>
  <c r="H66" i="8"/>
  <c r="H72" i="8"/>
  <c r="H108" i="8"/>
  <c r="H112" i="8"/>
  <c r="K112" i="8" s="1"/>
  <c r="H116" i="8"/>
  <c r="H131" i="8"/>
  <c r="H4" i="9"/>
  <c r="I4" i="9" s="1"/>
  <c r="H8" i="9"/>
  <c r="I8" i="9" s="1"/>
  <c r="H12" i="9"/>
  <c r="H16" i="9"/>
  <c r="I16" i="9" s="1"/>
  <c r="H20" i="9"/>
  <c r="H24" i="9"/>
  <c r="H28" i="9"/>
  <c r="I28" i="9" s="1"/>
  <c r="H32" i="9"/>
  <c r="H36" i="9"/>
  <c r="K36" i="9" s="1"/>
  <c r="H40" i="9"/>
  <c r="K40" i="9" s="1"/>
  <c r="H54" i="9"/>
  <c r="H94" i="9"/>
  <c r="I94" i="9" s="1"/>
  <c r="H43" i="9"/>
  <c r="H51" i="9"/>
  <c r="K51" i="9" s="1"/>
  <c r="H67" i="9"/>
  <c r="I67" i="9" s="1"/>
  <c r="H72" i="9"/>
  <c r="I72" i="9" s="1"/>
  <c r="H83" i="9"/>
  <c r="K83" i="9" s="1"/>
  <c r="H91" i="9"/>
  <c r="I91" i="9" s="1"/>
  <c r="H99" i="9"/>
  <c r="H127" i="9"/>
  <c r="H44" i="9"/>
  <c r="K44" i="9" s="1"/>
  <c r="H52" i="9"/>
  <c r="H60" i="9"/>
  <c r="I60" i="9" s="1"/>
  <c r="H73" i="9"/>
  <c r="K73" i="9" s="1"/>
  <c r="H84" i="9"/>
  <c r="K84" i="9" s="1"/>
  <c r="H92" i="9"/>
  <c r="K92" i="9" s="1"/>
  <c r="H100" i="9"/>
  <c r="K100" i="9" s="1"/>
  <c r="H108" i="9"/>
  <c r="H114" i="9"/>
  <c r="H128" i="9"/>
  <c r="K128" i="9" s="1"/>
  <c r="H78" i="9"/>
  <c r="K78" i="9" s="1"/>
  <c r="H102" i="9"/>
  <c r="I102" i="9" s="1"/>
  <c r="H47" i="9"/>
  <c r="H55" i="9"/>
  <c r="I55" i="9" s="1"/>
  <c r="H63" i="9"/>
  <c r="I63" i="9" s="1"/>
  <c r="H70" i="9"/>
  <c r="K70" i="9" s="1"/>
  <c r="H79" i="9"/>
  <c r="I79" i="9" s="1"/>
  <c r="H87" i="9"/>
  <c r="I87" i="9" s="1"/>
  <c r="H95" i="9"/>
  <c r="I95" i="9" s="1"/>
  <c r="H103" i="9"/>
  <c r="K103" i="9" s="1"/>
  <c r="H48" i="9"/>
  <c r="K48" i="9" s="1"/>
  <c r="H64" i="9"/>
  <c r="I64" i="9" s="1"/>
  <c r="H75" i="9"/>
  <c r="H80" i="9"/>
  <c r="H96" i="9"/>
  <c r="I96" i="9" s="1"/>
  <c r="H104" i="9"/>
  <c r="H111" i="9"/>
  <c r="K111" i="9" s="1"/>
  <c r="H124" i="9"/>
  <c r="I124" i="9" s="1"/>
  <c r="H112" i="9"/>
  <c r="K112" i="9" s="1"/>
  <c r="H118" i="9"/>
  <c r="K118" i="9" s="1"/>
  <c r="H46" i="9"/>
  <c r="H86" i="9"/>
  <c r="H110" i="9"/>
  <c r="K110" i="9" s="1"/>
  <c r="H119" i="9"/>
  <c r="I119" i="9" s="1"/>
  <c r="H126" i="9"/>
  <c r="K126" i="9" s="1"/>
  <c r="I115" i="9"/>
  <c r="I118" i="9"/>
  <c r="I92" i="9"/>
  <c r="K109" i="9"/>
  <c r="I109" i="9"/>
  <c r="I45" i="9"/>
  <c r="K45" i="9"/>
  <c r="I7" i="9"/>
  <c r="I15" i="9"/>
  <c r="K28" i="9"/>
  <c r="K121" i="9"/>
  <c r="K124" i="9"/>
  <c r="H30" i="9"/>
  <c r="K30" i="9" s="1"/>
  <c r="H88" i="9"/>
  <c r="I88" i="9" s="1"/>
  <c r="H56" i="9"/>
  <c r="I56" i="9" s="1"/>
  <c r="K89" i="9"/>
  <c r="K38" i="9"/>
  <c r="I38" i="9"/>
  <c r="I53" i="9"/>
  <c r="K53" i="9"/>
  <c r="I70" i="9"/>
  <c r="K94" i="9"/>
  <c r="K107" i="9"/>
  <c r="I107" i="9"/>
  <c r="I113" i="9"/>
  <c r="K113" i="9"/>
  <c r="K119" i="9"/>
  <c r="K4" i="9"/>
  <c r="I17" i="9"/>
  <c r="K17" i="9"/>
  <c r="K19" i="9"/>
  <c r="I22" i="9"/>
  <c r="K25" i="9"/>
  <c r="K37" i="9"/>
  <c r="I37" i="9"/>
  <c r="K63" i="9"/>
  <c r="K79" i="9"/>
  <c r="K82" i="9"/>
  <c r="I82" i="9"/>
  <c r="I85" i="9"/>
  <c r="K85" i="9"/>
  <c r="K105" i="9"/>
  <c r="I105" i="9"/>
  <c r="K108" i="9"/>
  <c r="I108" i="9"/>
  <c r="I123" i="9"/>
  <c r="K123" i="9"/>
  <c r="I126" i="9"/>
  <c r="H10" i="9"/>
  <c r="I20" i="9"/>
  <c r="K20" i="9"/>
  <c r="I23" i="9"/>
  <c r="K23" i="9"/>
  <c r="K26" i="9"/>
  <c r="I26" i="9"/>
  <c r="K31" i="9"/>
  <c r="I39" i="9"/>
  <c r="K42" i="9"/>
  <c r="I42" i="9"/>
  <c r="K57" i="9"/>
  <c r="K130" i="9"/>
  <c r="I130" i="9"/>
  <c r="K97" i="9"/>
  <c r="I97" i="9"/>
  <c r="K50" i="9"/>
  <c r="I50" i="9"/>
  <c r="K104" i="9"/>
  <c r="I104" i="9"/>
  <c r="K125" i="9"/>
  <c r="I125" i="9"/>
  <c r="K16" i="9"/>
  <c r="K98" i="9"/>
  <c r="I98" i="9"/>
  <c r="K129" i="9"/>
  <c r="I129" i="9"/>
  <c r="K24" i="9"/>
  <c r="I24" i="9"/>
  <c r="I81" i="9"/>
  <c r="K81" i="9"/>
  <c r="K14" i="9"/>
  <c r="I14" i="9"/>
  <c r="K47" i="9"/>
  <c r="I47" i="9"/>
  <c r="K76" i="9"/>
  <c r="I76" i="9"/>
  <c r="I11" i="9"/>
  <c r="K34" i="9"/>
  <c r="I34" i="9"/>
  <c r="K32" i="9"/>
  <c r="I32" i="9"/>
  <c r="K35" i="9"/>
  <c r="I35" i="9"/>
  <c r="K114" i="9"/>
  <c r="I114" i="9"/>
  <c r="H18" i="9"/>
  <c r="I49" i="9"/>
  <c r="K49" i="9"/>
  <c r="I52" i="9"/>
  <c r="K52" i="9"/>
  <c r="K55" i="9"/>
  <c r="K65" i="9"/>
  <c r="I65" i="9"/>
  <c r="I68" i="9"/>
  <c r="K68" i="9"/>
  <c r="K74" i="9"/>
  <c r="I74" i="9"/>
  <c r="K96" i="9"/>
  <c r="K131" i="9"/>
  <c r="I131" i="9"/>
  <c r="K27" i="9"/>
  <c r="I27" i="9"/>
  <c r="K66" i="9"/>
  <c r="I66" i="9"/>
  <c r="I100" i="9"/>
  <c r="K106" i="9"/>
  <c r="I106" i="9"/>
  <c r="K101" i="9"/>
  <c r="I101" i="9"/>
  <c r="K122" i="9"/>
  <c r="I122" i="9"/>
  <c r="I110" i="9"/>
  <c r="I116" i="9"/>
  <c r="K116" i="9"/>
  <c r="I29" i="9"/>
  <c r="K43" i="9"/>
  <c r="I43" i="9"/>
  <c r="I48" i="9"/>
  <c r="K58" i="9"/>
  <c r="I58" i="9"/>
  <c r="K61" i="9"/>
  <c r="I61" i="9"/>
  <c r="I117" i="9"/>
  <c r="K117" i="9"/>
  <c r="I120" i="9"/>
  <c r="K120" i="9"/>
  <c r="H6" i="9"/>
  <c r="H21" i="9"/>
  <c r="H33" i="9"/>
  <c r="K41" i="9"/>
  <c r="I41" i="9"/>
  <c r="I44" i="9"/>
  <c r="H59" i="9"/>
  <c r="H62" i="9"/>
  <c r="K69" i="9"/>
  <c r="I69" i="9"/>
  <c r="I83" i="9"/>
  <c r="K90" i="9"/>
  <c r="I90" i="9"/>
  <c r="K93" i="9"/>
  <c r="I93" i="9"/>
  <c r="H58" i="8"/>
  <c r="H45" i="8"/>
  <c r="K45" i="8" s="1"/>
  <c r="H51" i="8"/>
  <c r="I51" i="8" s="1"/>
  <c r="H46" i="8"/>
  <c r="K46" i="8" s="1"/>
  <c r="H52" i="8"/>
  <c r="I52" i="8" s="1"/>
  <c r="H60" i="8"/>
  <c r="I60" i="8" s="1"/>
  <c r="H53" i="8"/>
  <c r="H61" i="8"/>
  <c r="H42" i="8"/>
  <c r="K42" i="8" s="1"/>
  <c r="H49" i="8"/>
  <c r="I49" i="8" s="1"/>
  <c r="H43" i="8"/>
  <c r="K43" i="8" s="1"/>
  <c r="H57" i="8"/>
  <c r="I57" i="8" s="1"/>
  <c r="H50" i="8"/>
  <c r="K50" i="8" s="1"/>
  <c r="H59" i="8"/>
  <c r="I12" i="8"/>
  <c r="K12" i="8"/>
  <c r="K63" i="8"/>
  <c r="K109" i="8"/>
  <c r="I109" i="8"/>
  <c r="I95" i="8"/>
  <c r="K95" i="8"/>
  <c r="K37" i="8"/>
  <c r="I37" i="8"/>
  <c r="I127" i="8"/>
  <c r="K127" i="8"/>
  <c r="K77" i="8"/>
  <c r="I77" i="8"/>
  <c r="K28" i="8"/>
  <c r="K124" i="8"/>
  <c r="H40" i="8"/>
  <c r="K40" i="8" s="1"/>
  <c r="H56" i="8"/>
  <c r="K56" i="8" s="1"/>
  <c r="H88" i="8"/>
  <c r="K88" i="8" s="1"/>
  <c r="K16" i="8"/>
  <c r="I4" i="8"/>
  <c r="K4" i="8"/>
  <c r="K62" i="8"/>
  <c r="I62" i="8"/>
  <c r="K73" i="8"/>
  <c r="I73" i="8"/>
  <c r="K38" i="8"/>
  <c r="I38" i="8"/>
  <c r="I24" i="8"/>
  <c r="K24" i="8"/>
  <c r="K41" i="8"/>
  <c r="I41" i="8"/>
  <c r="K6" i="8"/>
  <c r="I6" i="8"/>
  <c r="K30" i="8"/>
  <c r="I30" i="8"/>
  <c r="I100" i="8"/>
  <c r="K100" i="8"/>
  <c r="K25" i="8"/>
  <c r="K76" i="8"/>
  <c r="I76" i="8"/>
  <c r="K81" i="8"/>
  <c r="I86" i="8"/>
  <c r="I103" i="8"/>
  <c r="K103" i="8"/>
  <c r="K106" i="8"/>
  <c r="I106" i="8"/>
  <c r="I48" i="8"/>
  <c r="I5" i="8"/>
  <c r="K5" i="8"/>
  <c r="I11" i="8"/>
  <c r="K18" i="8"/>
  <c r="I18" i="8"/>
  <c r="I7" i="8"/>
  <c r="K14" i="8"/>
  <c r="I14" i="8"/>
  <c r="I21" i="8"/>
  <c r="K21" i="8"/>
  <c r="I32" i="8"/>
  <c r="K51" i="8"/>
  <c r="I54" i="8"/>
  <c r="I65" i="8"/>
  <c r="I85" i="8"/>
  <c r="K85" i="8"/>
  <c r="K97" i="8"/>
  <c r="I97" i="8"/>
  <c r="I129" i="8"/>
  <c r="K129" i="8"/>
  <c r="H10" i="8"/>
  <c r="I55" i="8"/>
  <c r="K55" i="8"/>
  <c r="K58" i="8"/>
  <c r="I58" i="8"/>
  <c r="I74" i="8"/>
  <c r="K111" i="8"/>
  <c r="I111" i="8"/>
  <c r="K114" i="8"/>
  <c r="I114" i="8"/>
  <c r="K120" i="8"/>
  <c r="I120" i="8"/>
  <c r="K47" i="8"/>
  <c r="I47" i="8"/>
  <c r="K64" i="8"/>
  <c r="I64" i="8"/>
  <c r="I13" i="8"/>
  <c r="K13" i="8"/>
  <c r="I20" i="8"/>
  <c r="K20" i="8"/>
  <c r="K23" i="8"/>
  <c r="K26" i="8"/>
  <c r="I26" i="8"/>
  <c r="I42" i="8"/>
  <c r="I87" i="8"/>
  <c r="K87" i="8"/>
  <c r="K90" i="8"/>
  <c r="I90" i="8"/>
  <c r="K93" i="8"/>
  <c r="I93" i="8"/>
  <c r="K107" i="8"/>
  <c r="I107" i="8"/>
  <c r="I112" i="8"/>
  <c r="I115" i="8"/>
  <c r="I118" i="8"/>
  <c r="K122" i="8"/>
  <c r="I122" i="8"/>
  <c r="K121" i="8"/>
  <c r="I9" i="8"/>
  <c r="K9" i="8"/>
  <c r="K29" i="8"/>
  <c r="I29" i="8"/>
  <c r="K79" i="8"/>
  <c r="K99" i="8"/>
  <c r="I99" i="8"/>
  <c r="K110" i="8"/>
  <c r="I110" i="8"/>
  <c r="I116" i="8"/>
  <c r="K116" i="8"/>
  <c r="I119" i="8"/>
  <c r="K119" i="8"/>
  <c r="K128" i="8"/>
  <c r="K131" i="8"/>
  <c r="I131" i="8"/>
  <c r="K35" i="8"/>
  <c r="I35" i="8"/>
  <c r="K61" i="8"/>
  <c r="I61" i="8"/>
  <c r="K75" i="8"/>
  <c r="I75" i="8"/>
  <c r="I39" i="8"/>
  <c r="I68" i="8"/>
  <c r="K78" i="8"/>
  <c r="I78" i="8"/>
  <c r="I22" i="8"/>
  <c r="I33" i="8"/>
  <c r="I36" i="8"/>
  <c r="K82" i="8"/>
  <c r="I82" i="8"/>
  <c r="K91" i="8"/>
  <c r="I91" i="8"/>
  <c r="K94" i="8"/>
  <c r="I94" i="8"/>
  <c r="K102" i="8"/>
  <c r="I102" i="8"/>
  <c r="K108" i="8"/>
  <c r="I108" i="8"/>
  <c r="I123" i="8"/>
  <c r="K123" i="8"/>
  <c r="K126" i="8"/>
  <c r="I98" i="8"/>
  <c r="I130" i="8"/>
  <c r="H9" i="7"/>
  <c r="H17" i="7"/>
  <c r="H25" i="7"/>
  <c r="H43" i="7"/>
  <c r="K43" i="7" s="1"/>
  <c r="H4" i="7"/>
  <c r="I4" i="7" s="1"/>
  <c r="H11" i="7"/>
  <c r="K11" i="7" s="1"/>
  <c r="H18" i="7"/>
  <c r="I18" i="7" s="1"/>
  <c r="H33" i="7"/>
  <c r="K33" i="7" s="1"/>
  <c r="H44" i="7"/>
  <c r="K44" i="7" s="1"/>
  <c r="H49" i="7"/>
  <c r="K45" i="7"/>
  <c r="H41" i="7"/>
  <c r="I41" i="7" s="1"/>
  <c r="H10" i="7"/>
  <c r="K10" i="7" s="1"/>
  <c r="I60" i="7"/>
  <c r="K60" i="7"/>
  <c r="I28" i="7"/>
  <c r="K28" i="7"/>
  <c r="K109" i="7"/>
  <c r="I109" i="7"/>
  <c r="K19" i="7"/>
  <c r="K124" i="7"/>
  <c r="H24" i="7"/>
  <c r="K24" i="7" s="1"/>
  <c r="H56" i="7"/>
  <c r="K56" i="7" s="1"/>
  <c r="K92" i="7"/>
  <c r="K31" i="7"/>
  <c r="H120" i="7"/>
  <c r="I27" i="7"/>
  <c r="K27" i="7"/>
  <c r="K38" i="7"/>
  <c r="I38" i="7"/>
  <c r="K59" i="7"/>
  <c r="I59" i="7"/>
  <c r="K62" i="7"/>
  <c r="I62" i="7"/>
  <c r="K41" i="7"/>
  <c r="K35" i="7"/>
  <c r="I35" i="7"/>
  <c r="K37" i="7"/>
  <c r="I37" i="7"/>
  <c r="K67" i="7"/>
  <c r="I67" i="7"/>
  <c r="K98" i="7"/>
  <c r="I98" i="7"/>
  <c r="I113" i="7"/>
  <c r="K113" i="7"/>
  <c r="I116" i="7"/>
  <c r="K116" i="7"/>
  <c r="K129" i="7"/>
  <c r="I129" i="7"/>
  <c r="K105" i="7"/>
  <c r="I105" i="7"/>
  <c r="K108" i="7"/>
  <c r="I108" i="7"/>
  <c r="K12" i="7"/>
  <c r="K99" i="7"/>
  <c r="I99" i="7"/>
  <c r="K130" i="7"/>
  <c r="I130" i="7"/>
  <c r="K18" i="7"/>
  <c r="I42" i="7"/>
  <c r="K6" i="7"/>
  <c r="I6" i="7"/>
  <c r="K8" i="7"/>
  <c r="K46" i="7"/>
  <c r="I46" i="7"/>
  <c r="I9" i="7"/>
  <c r="K9" i="7"/>
  <c r="I14" i="7"/>
  <c r="K14" i="7"/>
  <c r="K51" i="7"/>
  <c r="I54" i="7"/>
  <c r="K57" i="7"/>
  <c r="K78" i="7"/>
  <c r="I78" i="7"/>
  <c r="I81" i="7"/>
  <c r="K81" i="7"/>
  <c r="I84" i="7"/>
  <c r="K84" i="7"/>
  <c r="I87" i="7"/>
  <c r="K87" i="7"/>
  <c r="K97" i="7"/>
  <c r="K100" i="7"/>
  <c r="I100" i="7"/>
  <c r="K103" i="7"/>
  <c r="I103" i="7"/>
  <c r="K106" i="7"/>
  <c r="I106" i="7"/>
  <c r="K121" i="7"/>
  <c r="K128" i="7"/>
  <c r="I128" i="7"/>
  <c r="I11" i="7"/>
  <c r="K16" i="7"/>
  <c r="K34" i="7"/>
  <c r="I34" i="7"/>
  <c r="I36" i="7"/>
  <c r="I52" i="7"/>
  <c r="K52" i="7"/>
  <c r="I55" i="7"/>
  <c r="K55" i="7"/>
  <c r="K58" i="7"/>
  <c r="I58" i="7"/>
  <c r="K63" i="7"/>
  <c r="K70" i="7"/>
  <c r="I70" i="7"/>
  <c r="K73" i="7"/>
  <c r="I76" i="7"/>
  <c r="H91" i="7"/>
  <c r="H94" i="7"/>
  <c r="K104" i="7"/>
  <c r="I104" i="7"/>
  <c r="K107" i="7"/>
  <c r="I107" i="7"/>
  <c r="I112" i="7"/>
  <c r="I115" i="7"/>
  <c r="I118" i="7"/>
  <c r="K122" i="7"/>
  <c r="I122" i="7"/>
  <c r="I125" i="7"/>
  <c r="I119" i="7"/>
  <c r="K119" i="7"/>
  <c r="I5" i="7"/>
  <c r="K5" i="7"/>
  <c r="K26" i="7"/>
  <c r="I26" i="7"/>
  <c r="K50" i="7"/>
  <c r="I50" i="7"/>
  <c r="I85" i="7"/>
  <c r="K85" i="7"/>
  <c r="K88" i="7"/>
  <c r="I88" i="7"/>
  <c r="I126" i="7"/>
  <c r="I7" i="7"/>
  <c r="K95" i="7"/>
  <c r="K111" i="7"/>
  <c r="I111" i="7"/>
  <c r="K114" i="7"/>
  <c r="I114" i="7"/>
  <c r="I117" i="7"/>
  <c r="K117" i="7"/>
  <c r="K64" i="7"/>
  <c r="I64" i="7"/>
  <c r="K110" i="7"/>
  <c r="I110" i="7"/>
  <c r="I23" i="7"/>
  <c r="K23" i="7"/>
  <c r="K82" i="7"/>
  <c r="I82" i="7"/>
  <c r="I123" i="7"/>
  <c r="K123" i="7"/>
  <c r="K32" i="7"/>
  <c r="I32" i="7"/>
  <c r="K40" i="7"/>
  <c r="I40" i="7"/>
  <c r="I53" i="7"/>
  <c r="K53" i="7"/>
  <c r="K21" i="7"/>
  <c r="I21" i="7"/>
  <c r="I43" i="7"/>
  <c r="I48" i="7"/>
  <c r="I65" i="7"/>
  <c r="I68" i="7"/>
  <c r="K68" i="7"/>
  <c r="I71" i="7"/>
  <c r="K71" i="7"/>
  <c r="K74" i="7"/>
  <c r="I74" i="7"/>
  <c r="K89" i="7"/>
  <c r="K96" i="7"/>
  <c r="I96" i="7"/>
  <c r="K131" i="7"/>
  <c r="I131" i="7"/>
  <c r="I17" i="7"/>
  <c r="K17" i="7"/>
  <c r="K61" i="7"/>
  <c r="I61" i="7"/>
  <c r="I20" i="7"/>
  <c r="K20" i="7"/>
  <c r="I39" i="7"/>
  <c r="K102" i="7"/>
  <c r="I102" i="7"/>
  <c r="K29" i="7"/>
  <c r="I29" i="7"/>
  <c r="I15" i="7"/>
  <c r="K66" i="7"/>
  <c r="I66" i="7"/>
  <c r="K69" i="7"/>
  <c r="I69" i="7"/>
  <c r="K72" i="7"/>
  <c r="I72" i="7"/>
  <c r="K75" i="7"/>
  <c r="I75" i="7"/>
  <c r="I80" i="7"/>
  <c r="I86" i="7"/>
  <c r="K90" i="7"/>
  <c r="I90" i="7"/>
  <c r="K93" i="7"/>
  <c r="I93" i="7"/>
  <c r="K127" i="7"/>
  <c r="K40" i="6"/>
  <c r="K36" i="6"/>
  <c r="K84" i="6"/>
  <c r="K68" i="6"/>
  <c r="K64" i="6"/>
  <c r="K92" i="6"/>
  <c r="I116" i="6"/>
  <c r="K116" i="6"/>
  <c r="I104" i="6"/>
  <c r="K104" i="6"/>
  <c r="K108" i="6"/>
  <c r="K96" i="6"/>
  <c r="K5" i="6"/>
  <c r="I5" i="6"/>
  <c r="I17" i="6"/>
  <c r="K17" i="6"/>
  <c r="K27" i="6"/>
  <c r="K77" i="6"/>
  <c r="I77" i="6"/>
  <c r="K129" i="6"/>
  <c r="I129" i="6"/>
  <c r="I79" i="6"/>
  <c r="K83" i="6"/>
  <c r="I83" i="6"/>
  <c r="K99" i="6"/>
  <c r="I99" i="6"/>
  <c r="K123" i="6"/>
  <c r="I123" i="6"/>
  <c r="K131" i="6"/>
  <c r="K97" i="6"/>
  <c r="I97" i="6"/>
  <c r="K113" i="6"/>
  <c r="I113" i="6"/>
  <c r="I42" i="6"/>
  <c r="I66" i="6"/>
  <c r="I74" i="6"/>
  <c r="I98" i="6"/>
  <c r="I106" i="6"/>
  <c r="I130" i="6"/>
  <c r="I41" i="6"/>
  <c r="K41" i="6"/>
  <c r="I57" i="6"/>
  <c r="I73" i="6"/>
  <c r="I89" i="6"/>
  <c r="K105" i="6"/>
  <c r="I105" i="6"/>
  <c r="K121" i="6"/>
  <c r="K69" i="6"/>
  <c r="I69" i="6"/>
  <c r="K85" i="6"/>
  <c r="I35" i="6"/>
  <c r="K67" i="6"/>
  <c r="K115" i="6"/>
  <c r="I115" i="6"/>
  <c r="K4" i="6"/>
  <c r="I4" i="6"/>
  <c r="E131" i="6"/>
  <c r="F131" i="6" s="1"/>
  <c r="H131" i="6" s="1"/>
  <c r="I131" i="6" s="1"/>
  <c r="E130" i="6"/>
  <c r="F130" i="6" s="1"/>
  <c r="H130" i="6" s="1"/>
  <c r="K130" i="6" s="1"/>
  <c r="E129" i="6"/>
  <c r="F129" i="6" s="1"/>
  <c r="H129" i="6" s="1"/>
  <c r="E128" i="6"/>
  <c r="F128" i="6" s="1"/>
  <c r="H128" i="6" s="1"/>
  <c r="I128" i="6" s="1"/>
  <c r="E127" i="6"/>
  <c r="F127" i="6" s="1"/>
  <c r="H127" i="6" s="1"/>
  <c r="E126" i="6"/>
  <c r="F126" i="6" s="1"/>
  <c r="H126" i="6" s="1"/>
  <c r="E125" i="6"/>
  <c r="F125" i="6" s="1"/>
  <c r="H125" i="6" s="1"/>
  <c r="E124" i="6"/>
  <c r="F124" i="6" s="1"/>
  <c r="H124" i="6" s="1"/>
  <c r="E123" i="6"/>
  <c r="F123" i="6" s="1"/>
  <c r="H123" i="6" s="1"/>
  <c r="E122" i="6"/>
  <c r="F122" i="6" s="1"/>
  <c r="H122" i="6" s="1"/>
  <c r="K122" i="6" s="1"/>
  <c r="E121" i="6"/>
  <c r="F121" i="6" s="1"/>
  <c r="H121" i="6" s="1"/>
  <c r="I121" i="6" s="1"/>
  <c r="E120" i="6"/>
  <c r="F120" i="6" s="1"/>
  <c r="H120" i="6" s="1"/>
  <c r="I120" i="6" s="1"/>
  <c r="E119" i="6"/>
  <c r="F119" i="6" s="1"/>
  <c r="H119" i="6" s="1"/>
  <c r="K119" i="6" s="1"/>
  <c r="E118" i="6"/>
  <c r="F118" i="6" s="1"/>
  <c r="H118" i="6" s="1"/>
  <c r="E117" i="6"/>
  <c r="F117" i="6" s="1"/>
  <c r="H117" i="6" s="1"/>
  <c r="E116" i="6"/>
  <c r="F116" i="6" s="1"/>
  <c r="E115" i="6"/>
  <c r="F115" i="6" s="1"/>
  <c r="H115" i="6" s="1"/>
  <c r="E114" i="6"/>
  <c r="F114" i="6" s="1"/>
  <c r="H114" i="6" s="1"/>
  <c r="K114" i="6" s="1"/>
  <c r="E113" i="6"/>
  <c r="F113" i="6" s="1"/>
  <c r="H113" i="6" s="1"/>
  <c r="E112" i="6"/>
  <c r="F112" i="6" s="1"/>
  <c r="H112" i="6" s="1"/>
  <c r="I112" i="6" s="1"/>
  <c r="E111" i="6"/>
  <c r="F111" i="6" s="1"/>
  <c r="H111" i="6" s="1"/>
  <c r="E110" i="6"/>
  <c r="F110" i="6" s="1"/>
  <c r="H110" i="6" s="1"/>
  <c r="K110" i="6" s="1"/>
  <c r="E109" i="6"/>
  <c r="F109" i="6" s="1"/>
  <c r="H109" i="6" s="1"/>
  <c r="E108" i="6"/>
  <c r="F108" i="6" s="1"/>
  <c r="H108" i="6" s="1"/>
  <c r="I108" i="6" s="1"/>
  <c r="E107" i="6"/>
  <c r="F107" i="6" s="1"/>
  <c r="H107" i="6" s="1"/>
  <c r="K107" i="6" s="1"/>
  <c r="E106" i="6"/>
  <c r="F106" i="6" s="1"/>
  <c r="H106" i="6" s="1"/>
  <c r="K106" i="6" s="1"/>
  <c r="E105" i="6"/>
  <c r="F105" i="6" s="1"/>
  <c r="H105" i="6" s="1"/>
  <c r="E104" i="6"/>
  <c r="F104" i="6" s="1"/>
  <c r="E103" i="6"/>
  <c r="F103" i="6" s="1"/>
  <c r="H103" i="6" s="1"/>
  <c r="I103" i="6" s="1"/>
  <c r="E102" i="6"/>
  <c r="F102" i="6" s="1"/>
  <c r="H102" i="6" s="1"/>
  <c r="K102" i="6" s="1"/>
  <c r="E101" i="6"/>
  <c r="F101" i="6" s="1"/>
  <c r="H101" i="6" s="1"/>
  <c r="E100" i="6"/>
  <c r="F100" i="6" s="1"/>
  <c r="H100" i="6" s="1"/>
  <c r="E99" i="6"/>
  <c r="F99" i="6" s="1"/>
  <c r="H99" i="6" s="1"/>
  <c r="E98" i="6"/>
  <c r="F98" i="6" s="1"/>
  <c r="H98" i="6" s="1"/>
  <c r="K98" i="6" s="1"/>
  <c r="E97" i="6"/>
  <c r="F97" i="6" s="1"/>
  <c r="H97" i="6" s="1"/>
  <c r="E96" i="6"/>
  <c r="F96" i="6" s="1"/>
  <c r="H96" i="6" s="1"/>
  <c r="I96" i="6" s="1"/>
  <c r="E95" i="6"/>
  <c r="F95" i="6" s="1"/>
  <c r="H95" i="6" s="1"/>
  <c r="E94" i="6"/>
  <c r="F94" i="6" s="1"/>
  <c r="H94" i="6" s="1"/>
  <c r="E93" i="6"/>
  <c r="F93" i="6" s="1"/>
  <c r="H93" i="6" s="1"/>
  <c r="E92" i="6"/>
  <c r="F92" i="6" s="1"/>
  <c r="H92" i="6" s="1"/>
  <c r="I92" i="6" s="1"/>
  <c r="E91" i="6"/>
  <c r="F91" i="6" s="1"/>
  <c r="H91" i="6" s="1"/>
  <c r="K91" i="6" s="1"/>
  <c r="E90" i="6"/>
  <c r="F90" i="6" s="1"/>
  <c r="H90" i="6" s="1"/>
  <c r="K90" i="6" s="1"/>
  <c r="E89" i="6"/>
  <c r="F89" i="6" s="1"/>
  <c r="H89" i="6" s="1"/>
  <c r="K89" i="6" s="1"/>
  <c r="E88" i="6"/>
  <c r="F88" i="6" s="1"/>
  <c r="H88" i="6" s="1"/>
  <c r="E87" i="6"/>
  <c r="F87" i="6" s="1"/>
  <c r="H87" i="6" s="1"/>
  <c r="E86" i="6"/>
  <c r="F86" i="6" s="1"/>
  <c r="H86" i="6" s="1"/>
  <c r="E85" i="6"/>
  <c r="F85" i="6" s="1"/>
  <c r="H85" i="6" s="1"/>
  <c r="I85" i="6" s="1"/>
  <c r="E84" i="6"/>
  <c r="F84" i="6" s="1"/>
  <c r="H84" i="6" s="1"/>
  <c r="I84" i="6" s="1"/>
  <c r="E83" i="6"/>
  <c r="F83" i="6" s="1"/>
  <c r="H83" i="6" s="1"/>
  <c r="E82" i="6"/>
  <c r="F82" i="6" s="1"/>
  <c r="E81" i="6"/>
  <c r="F81" i="6" s="1"/>
  <c r="E80" i="6"/>
  <c r="F80" i="6" s="1"/>
  <c r="E79" i="6"/>
  <c r="F79" i="6" s="1"/>
  <c r="H79" i="6" s="1"/>
  <c r="K79" i="6" s="1"/>
  <c r="E78" i="6"/>
  <c r="F78" i="6" s="1"/>
  <c r="H78" i="6" s="1"/>
  <c r="K78" i="6" s="1"/>
  <c r="E77" i="6"/>
  <c r="F77" i="6" s="1"/>
  <c r="H77" i="6" s="1"/>
  <c r="E76" i="6"/>
  <c r="F76" i="6" s="1"/>
  <c r="H76" i="6" s="1"/>
  <c r="E75" i="6"/>
  <c r="F75" i="6" s="1"/>
  <c r="E74" i="6"/>
  <c r="F74" i="6" s="1"/>
  <c r="H74" i="6" s="1"/>
  <c r="K74" i="6" s="1"/>
  <c r="E73" i="6"/>
  <c r="F73" i="6" s="1"/>
  <c r="E72" i="6"/>
  <c r="F72" i="6" s="1"/>
  <c r="H72" i="6" s="1"/>
  <c r="I72" i="6" s="1"/>
  <c r="E71" i="6"/>
  <c r="F71" i="6" s="1"/>
  <c r="H71" i="6" s="1"/>
  <c r="E70" i="6"/>
  <c r="F70" i="6" s="1"/>
  <c r="H70" i="6" s="1"/>
  <c r="K70" i="6" s="1"/>
  <c r="E69" i="6"/>
  <c r="F69" i="6" s="1"/>
  <c r="H69" i="6" s="1"/>
  <c r="E68" i="6"/>
  <c r="F68" i="6" s="1"/>
  <c r="H68" i="6" s="1"/>
  <c r="I68" i="6" s="1"/>
  <c r="E67" i="6"/>
  <c r="F67" i="6" s="1"/>
  <c r="E66" i="6"/>
  <c r="F66" i="6" s="1"/>
  <c r="H66" i="6" s="1"/>
  <c r="K66" i="6" s="1"/>
  <c r="E65" i="6"/>
  <c r="F65" i="6" s="1"/>
  <c r="H65" i="6" s="1"/>
  <c r="K65" i="6" s="1"/>
  <c r="E64" i="6"/>
  <c r="F64" i="6" s="1"/>
  <c r="H64" i="6" s="1"/>
  <c r="I64" i="6" s="1"/>
  <c r="E63" i="6"/>
  <c r="F63" i="6" s="1"/>
  <c r="H63" i="6" s="1"/>
  <c r="E62" i="6"/>
  <c r="F62" i="6" s="1"/>
  <c r="H62" i="6" s="1"/>
  <c r="E61" i="6"/>
  <c r="F61" i="6" s="1"/>
  <c r="E60" i="6"/>
  <c r="F60" i="6" s="1"/>
  <c r="E59" i="6"/>
  <c r="F59" i="6" s="1"/>
  <c r="H59" i="6" s="1"/>
  <c r="K59" i="6" s="1"/>
  <c r="E58" i="6"/>
  <c r="F58" i="6" s="1"/>
  <c r="E57" i="6"/>
  <c r="F57" i="6" s="1"/>
  <c r="E56" i="6"/>
  <c r="F56" i="6" s="1"/>
  <c r="H56" i="6" s="1"/>
  <c r="I56" i="6" s="1"/>
  <c r="E55" i="6"/>
  <c r="F55" i="6" s="1"/>
  <c r="H55" i="6" s="1"/>
  <c r="E54" i="6"/>
  <c r="F54" i="6" s="1"/>
  <c r="H54" i="6" s="1"/>
  <c r="E53" i="6"/>
  <c r="F53" i="6" s="1"/>
  <c r="H53" i="6" s="1"/>
  <c r="E52" i="6"/>
  <c r="F52" i="6" s="1"/>
  <c r="E51" i="6"/>
  <c r="F51" i="6" s="1"/>
  <c r="E50" i="6"/>
  <c r="F50" i="6" s="1"/>
  <c r="E49" i="6"/>
  <c r="F49" i="6" s="1"/>
  <c r="H49" i="6" s="1"/>
  <c r="I49" i="6" s="1"/>
  <c r="E48" i="6"/>
  <c r="F48" i="6" s="1"/>
  <c r="H48" i="6" s="1"/>
  <c r="E47" i="6"/>
  <c r="F47" i="6" s="1"/>
  <c r="H47" i="6" s="1"/>
  <c r="E46" i="6"/>
  <c r="F46" i="6" s="1"/>
  <c r="H46" i="6" s="1"/>
  <c r="K46" i="6" s="1"/>
  <c r="E45" i="6"/>
  <c r="F45" i="6" s="1"/>
  <c r="E44" i="6"/>
  <c r="F44" i="6" s="1"/>
  <c r="E43" i="6"/>
  <c r="F43" i="6" s="1"/>
  <c r="E42" i="6"/>
  <c r="F42" i="6" s="1"/>
  <c r="E41" i="6"/>
  <c r="F41" i="6" s="1"/>
  <c r="E40" i="6"/>
  <c r="F40" i="6" s="1"/>
  <c r="E39" i="6"/>
  <c r="F39" i="6" s="1"/>
  <c r="H39" i="6" s="1"/>
  <c r="E38" i="6"/>
  <c r="F38" i="6" s="1"/>
  <c r="H38" i="6" s="1"/>
  <c r="K38" i="6" s="1"/>
  <c r="E37" i="6"/>
  <c r="F37" i="6" s="1"/>
  <c r="E36" i="6"/>
  <c r="F36" i="6" s="1"/>
  <c r="E35" i="6"/>
  <c r="F35" i="6" s="1"/>
  <c r="E34" i="6"/>
  <c r="F34" i="6" s="1"/>
  <c r="H34" i="6" s="1"/>
  <c r="E33" i="6"/>
  <c r="F33" i="6" s="1"/>
  <c r="H33" i="6" s="1"/>
  <c r="E32" i="6"/>
  <c r="F32" i="6" s="1"/>
  <c r="H32" i="6" s="1"/>
  <c r="K32" i="6" s="1"/>
  <c r="E31" i="6"/>
  <c r="F31" i="6" s="1"/>
  <c r="H31" i="6" s="1"/>
  <c r="E30" i="6"/>
  <c r="F30" i="6" s="1"/>
  <c r="H30" i="6" s="1"/>
  <c r="I30" i="6" s="1"/>
  <c r="E29" i="6"/>
  <c r="F29" i="6" s="1"/>
  <c r="H29" i="6" s="1"/>
  <c r="E28" i="6"/>
  <c r="F28" i="6" s="1"/>
  <c r="H28" i="6" s="1"/>
  <c r="E27" i="6"/>
  <c r="F27" i="6" s="1"/>
  <c r="E26" i="6"/>
  <c r="F26" i="6" s="1"/>
  <c r="H26" i="6" s="1"/>
  <c r="E25" i="6"/>
  <c r="F25" i="6" s="1"/>
  <c r="H25" i="6" s="1"/>
  <c r="I25" i="6" s="1"/>
  <c r="E24" i="6"/>
  <c r="F24" i="6" s="1"/>
  <c r="H24" i="6" s="1"/>
  <c r="K24" i="6" s="1"/>
  <c r="E23" i="6"/>
  <c r="F23" i="6" s="1"/>
  <c r="H23" i="6" s="1"/>
  <c r="K23" i="6" s="1"/>
  <c r="E22" i="6"/>
  <c r="F22" i="6" s="1"/>
  <c r="H22" i="6" s="1"/>
  <c r="K22" i="6" s="1"/>
  <c r="E21" i="6"/>
  <c r="F21" i="6" s="1"/>
  <c r="H21" i="6" s="1"/>
  <c r="K21" i="6" s="1"/>
  <c r="E20" i="6"/>
  <c r="F20" i="6" s="1"/>
  <c r="E19" i="6"/>
  <c r="F19" i="6" s="1"/>
  <c r="E18" i="6"/>
  <c r="F18" i="6" s="1"/>
  <c r="H18" i="6" s="1"/>
  <c r="E17" i="6"/>
  <c r="F17" i="6" s="1"/>
  <c r="E16" i="6"/>
  <c r="F16" i="6" s="1"/>
  <c r="H16" i="6" s="1"/>
  <c r="E15" i="6"/>
  <c r="F15" i="6" s="1"/>
  <c r="H15" i="6" s="1"/>
  <c r="E14" i="6"/>
  <c r="F14" i="6" s="1"/>
  <c r="H14" i="6" s="1"/>
  <c r="E13" i="6"/>
  <c r="F13" i="6" s="1"/>
  <c r="H13" i="6" s="1"/>
  <c r="K13" i="6" s="1"/>
  <c r="E12" i="6"/>
  <c r="F12" i="6" s="1"/>
  <c r="H12" i="6" s="1"/>
  <c r="E11" i="6"/>
  <c r="F11" i="6" s="1"/>
  <c r="H11" i="6" s="1"/>
  <c r="I11" i="6" s="1"/>
  <c r="E6" i="6"/>
  <c r="E10" i="6"/>
  <c r="F10" i="6" s="1"/>
  <c r="H10" i="6" s="1"/>
  <c r="I10" i="6" s="1"/>
  <c r="E9" i="6"/>
  <c r="F9" i="6" s="1"/>
  <c r="E8" i="6"/>
  <c r="F8" i="6" s="1"/>
  <c r="H8" i="6" s="1"/>
  <c r="E7" i="6"/>
  <c r="K113" i="8" l="1"/>
  <c r="I70" i="8"/>
  <c r="K31" i="8"/>
  <c r="I46" i="8"/>
  <c r="I80" i="8"/>
  <c r="K80" i="8"/>
  <c r="I104" i="8"/>
  <c r="I44" i="8"/>
  <c r="I34" i="8"/>
  <c r="K8" i="6"/>
  <c r="I8" i="6"/>
  <c r="I87" i="6"/>
  <c r="K87" i="6"/>
  <c r="I55" i="6"/>
  <c r="K55" i="6"/>
  <c r="I47" i="6"/>
  <c r="K47" i="6"/>
  <c r="K118" i="6"/>
  <c r="I118" i="6"/>
  <c r="I15" i="6"/>
  <c r="K15" i="6"/>
  <c r="K39" i="6"/>
  <c r="I39" i="6"/>
  <c r="K71" i="6"/>
  <c r="I71" i="6"/>
  <c r="K95" i="6"/>
  <c r="I95" i="6"/>
  <c r="K111" i="6"/>
  <c r="I111" i="6"/>
  <c r="I80" i="6"/>
  <c r="K45" i="6"/>
  <c r="I45" i="6"/>
  <c r="I84" i="8"/>
  <c r="K84" i="8"/>
  <c r="K16" i="6"/>
  <c r="I16" i="6"/>
  <c r="I48" i="6"/>
  <c r="K48" i="6"/>
  <c r="I70" i="6"/>
  <c r="K30" i="7"/>
  <c r="I30" i="7"/>
  <c r="K37" i="6"/>
  <c r="I37" i="6"/>
  <c r="K33" i="6"/>
  <c r="I33" i="6"/>
  <c r="I59" i="6"/>
  <c r="K49" i="6"/>
  <c r="K103" i="6"/>
  <c r="I23" i="6"/>
  <c r="K19" i="6"/>
  <c r="K120" i="7"/>
  <c r="I120" i="7"/>
  <c r="I49" i="7"/>
  <c r="K49" i="7"/>
  <c r="I96" i="8"/>
  <c r="K96" i="8"/>
  <c r="I8" i="8"/>
  <c r="K8" i="8"/>
  <c r="K22" i="7"/>
  <c r="I22" i="7"/>
  <c r="K51" i="6"/>
  <c r="I51" i="6"/>
  <c r="K18" i="6"/>
  <c r="I18" i="6"/>
  <c r="I26" i="6"/>
  <c r="K26" i="6"/>
  <c r="K34" i="6"/>
  <c r="I34" i="6"/>
  <c r="I110" i="6"/>
  <c r="I46" i="6"/>
  <c r="K30" i="6"/>
  <c r="K11" i="6"/>
  <c r="I21" i="6"/>
  <c r="K13" i="9"/>
  <c r="I60" i="6"/>
  <c r="K60" i="6"/>
  <c r="K62" i="6"/>
  <c r="I62" i="6"/>
  <c r="K86" i="6"/>
  <c r="I86" i="6"/>
  <c r="K94" i="6"/>
  <c r="I94" i="6"/>
  <c r="K126" i="6"/>
  <c r="I126" i="6"/>
  <c r="I119" i="6"/>
  <c r="I75" i="6"/>
  <c r="K75" i="6"/>
  <c r="K9" i="9"/>
  <c r="I9" i="9"/>
  <c r="I88" i="6"/>
  <c r="K88" i="6"/>
  <c r="I61" i="6"/>
  <c r="K56" i="6"/>
  <c r="I15" i="8"/>
  <c r="K15" i="8"/>
  <c r="I32" i="6"/>
  <c r="I24" i="6"/>
  <c r="I22" i="6"/>
  <c r="K53" i="8"/>
  <c r="I53" i="8"/>
  <c r="K58" i="6"/>
  <c r="I58" i="6"/>
  <c r="I52" i="6"/>
  <c r="K52" i="6"/>
  <c r="I12" i="6"/>
  <c r="K12" i="6"/>
  <c r="I28" i="6"/>
  <c r="K28" i="6"/>
  <c r="K76" i="6"/>
  <c r="I76" i="6"/>
  <c r="I100" i="6"/>
  <c r="K100" i="6"/>
  <c r="I124" i="6"/>
  <c r="K124" i="6"/>
  <c r="K25" i="6"/>
  <c r="I102" i="6"/>
  <c r="I38" i="6"/>
  <c r="I13" i="6"/>
  <c r="K10" i="6"/>
  <c r="K59" i="8"/>
  <c r="I59" i="8"/>
  <c r="K86" i="9"/>
  <c r="I86" i="9"/>
  <c r="K80" i="9"/>
  <c r="I80" i="9"/>
  <c r="I127" i="9"/>
  <c r="K127" i="9"/>
  <c r="I72" i="8"/>
  <c r="K72" i="8"/>
  <c r="K50" i="6"/>
  <c r="I50" i="6"/>
  <c r="K67" i="8"/>
  <c r="I67" i="8"/>
  <c r="K83" i="7"/>
  <c r="I83" i="7"/>
  <c r="I13" i="7"/>
  <c r="K13" i="7"/>
  <c r="K14" i="6"/>
  <c r="I14" i="6"/>
  <c r="K54" i="6"/>
  <c r="I54" i="6"/>
  <c r="I78" i="6"/>
  <c r="K105" i="8"/>
  <c r="I105" i="8"/>
  <c r="I31" i="6"/>
  <c r="K31" i="6"/>
  <c r="I63" i="6"/>
  <c r="K63" i="6"/>
  <c r="K127" i="6"/>
  <c r="I127" i="6"/>
  <c r="I43" i="6"/>
  <c r="K43" i="6"/>
  <c r="I29" i="6"/>
  <c r="K29" i="6"/>
  <c r="K53" i="6"/>
  <c r="I53" i="6"/>
  <c r="K93" i="6"/>
  <c r="I93" i="6"/>
  <c r="I101" i="6"/>
  <c r="K101" i="6"/>
  <c r="K109" i="6"/>
  <c r="I109" i="6"/>
  <c r="I117" i="6"/>
  <c r="K117" i="6"/>
  <c r="K125" i="6"/>
  <c r="I125" i="6"/>
  <c r="I46" i="9"/>
  <c r="K46" i="9"/>
  <c r="K75" i="9"/>
  <c r="I75" i="9"/>
  <c r="I99" i="9"/>
  <c r="K99" i="9"/>
  <c r="K54" i="9"/>
  <c r="I54" i="9"/>
  <c r="I12" i="9"/>
  <c r="K12" i="9"/>
  <c r="K66" i="8"/>
  <c r="I66" i="8"/>
  <c r="K9" i="6"/>
  <c r="I9" i="6"/>
  <c r="K71" i="9"/>
  <c r="I71" i="9"/>
  <c r="I27" i="8"/>
  <c r="K27" i="8"/>
  <c r="K79" i="7"/>
  <c r="I79" i="7"/>
  <c r="K52" i="8"/>
  <c r="K5" i="9"/>
  <c r="I81" i="6"/>
  <c r="K128" i="6"/>
  <c r="I44" i="7"/>
  <c r="K8" i="9"/>
  <c r="I112" i="9"/>
  <c r="K120" i="6"/>
  <c r="I56" i="7"/>
  <c r="K89" i="8"/>
  <c r="I40" i="9"/>
  <c r="I65" i="6"/>
  <c r="I107" i="6"/>
  <c r="I91" i="6"/>
  <c r="I20" i="6"/>
  <c r="I101" i="7"/>
  <c r="I47" i="7"/>
  <c r="K17" i="8"/>
  <c r="I125" i="8"/>
  <c r="I117" i="8"/>
  <c r="I45" i="8"/>
  <c r="K56" i="9"/>
  <c r="K64" i="9"/>
  <c r="I84" i="9"/>
  <c r="I122" i="6"/>
  <c r="I90" i="6"/>
  <c r="K112" i="6"/>
  <c r="K44" i="6"/>
  <c r="K91" i="9"/>
  <c r="K19" i="8"/>
  <c r="I19" i="8"/>
  <c r="I114" i="6"/>
  <c r="I82" i="6"/>
  <c r="K72" i="6"/>
  <c r="I71" i="8"/>
  <c r="I56" i="8"/>
  <c r="I36" i="9"/>
  <c r="I103" i="9"/>
  <c r="K60" i="9"/>
  <c r="K72" i="9"/>
  <c r="I111" i="9"/>
  <c r="K67" i="9"/>
  <c r="I128" i="9"/>
  <c r="K95" i="9"/>
  <c r="K102" i="9"/>
  <c r="I73" i="9"/>
  <c r="I78" i="9"/>
  <c r="K87" i="9"/>
  <c r="I51" i="9"/>
  <c r="K88" i="9"/>
  <c r="I30" i="9"/>
  <c r="K33" i="9"/>
  <c r="I33" i="9"/>
  <c r="K18" i="9"/>
  <c r="I18" i="9"/>
  <c r="K10" i="9"/>
  <c r="I10" i="9"/>
  <c r="I21" i="9"/>
  <c r="K21" i="9"/>
  <c r="K62" i="9"/>
  <c r="I62" i="9"/>
  <c r="K6" i="9"/>
  <c r="I6" i="9"/>
  <c r="K59" i="9"/>
  <c r="I59" i="9"/>
  <c r="K57" i="8"/>
  <c r="K60" i="8"/>
  <c r="K49" i="8"/>
  <c r="I50" i="8"/>
  <c r="I43" i="8"/>
  <c r="I40" i="8"/>
  <c r="I88" i="8"/>
  <c r="K10" i="8"/>
  <c r="I10" i="8"/>
  <c r="I33" i="7"/>
  <c r="I10" i="7"/>
  <c r="K4" i="7"/>
  <c r="I25" i="7"/>
  <c r="K25" i="7"/>
  <c r="I24" i="7"/>
  <c r="K94" i="7"/>
  <c r="I94" i="7"/>
  <c r="I91" i="7"/>
  <c r="K91" i="7"/>
  <c r="F7" i="6"/>
  <c r="H7" i="6" s="1"/>
  <c r="F6" i="6"/>
  <c r="H6" i="6" s="1"/>
  <c r="I6" i="6" l="1"/>
  <c r="K6" i="6"/>
  <c r="I7" i="6"/>
  <c r="K7" i="6"/>
  <c r="T52" i="3"/>
  <c r="N51" i="3" l="1"/>
  <c r="N50" i="3"/>
  <c r="N49" i="3"/>
  <c r="N48" i="3"/>
  <c r="N47" i="3"/>
  <c r="N46" i="3"/>
  <c r="N45" i="3"/>
  <c r="N44" i="3"/>
  <c r="N43" i="3"/>
  <c r="O43" i="3" s="1"/>
  <c r="R43" i="3" s="1"/>
  <c r="N42" i="3"/>
  <c r="N41" i="3"/>
  <c r="N40" i="3"/>
  <c r="N39" i="3"/>
  <c r="N38" i="3"/>
  <c r="N37" i="3"/>
  <c r="N36" i="3"/>
  <c r="N35" i="3"/>
  <c r="O35" i="3" s="1"/>
  <c r="R35" i="3" s="1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N4" i="3"/>
  <c r="D67" i="3"/>
  <c r="D66" i="3"/>
  <c r="D65" i="3"/>
  <c r="D64" i="3"/>
  <c r="D63" i="3"/>
  <c r="D62" i="3"/>
  <c r="M68" i="3"/>
  <c r="M67" i="3"/>
  <c r="T67" i="3" s="1"/>
  <c r="M66" i="3"/>
  <c r="T66" i="3" s="1"/>
  <c r="M65" i="3"/>
  <c r="T65" i="3" s="1"/>
  <c r="M64" i="3"/>
  <c r="T64" i="3" s="1"/>
  <c r="M63" i="3"/>
  <c r="T63" i="3" s="1"/>
  <c r="M62" i="3"/>
  <c r="T62" i="3" s="1"/>
  <c r="M61" i="3"/>
  <c r="M60" i="3"/>
  <c r="T60" i="3" s="1"/>
  <c r="M59" i="3"/>
  <c r="T59" i="3" s="1"/>
  <c r="M58" i="3"/>
  <c r="T58" i="3" s="1"/>
  <c r="M57" i="3"/>
  <c r="T57" i="3" s="1"/>
  <c r="M56" i="3"/>
  <c r="T56" i="3" s="1"/>
  <c r="M55" i="3"/>
  <c r="T55" i="3" s="1"/>
  <c r="M54" i="3"/>
  <c r="T54" i="3" s="1"/>
  <c r="M53" i="3"/>
  <c r="T53" i="3" s="1"/>
  <c r="M51" i="3"/>
  <c r="T51" i="3" s="1"/>
  <c r="M50" i="3"/>
  <c r="T50" i="3" s="1"/>
  <c r="M49" i="3"/>
  <c r="T49" i="3" s="1"/>
  <c r="M48" i="3"/>
  <c r="T48" i="3" s="1"/>
  <c r="M47" i="3"/>
  <c r="T47" i="3" s="1"/>
  <c r="M46" i="3"/>
  <c r="T46" i="3" s="1"/>
  <c r="M45" i="3"/>
  <c r="T45" i="3" s="1"/>
  <c r="M44" i="3"/>
  <c r="T44" i="3" s="1"/>
  <c r="M43" i="3"/>
  <c r="T43" i="3" s="1"/>
  <c r="M42" i="3"/>
  <c r="T42" i="3" s="1"/>
  <c r="M41" i="3"/>
  <c r="M40" i="3"/>
  <c r="T40" i="3" s="1"/>
  <c r="M39" i="3"/>
  <c r="T39" i="3" s="1"/>
  <c r="M38" i="3"/>
  <c r="T38" i="3" s="1"/>
  <c r="M37" i="3"/>
  <c r="T37" i="3" s="1"/>
  <c r="M36" i="3"/>
  <c r="T36" i="3" s="1"/>
  <c r="M35" i="3"/>
  <c r="T35" i="3" s="1"/>
  <c r="M34" i="3"/>
  <c r="T34" i="3" s="1"/>
  <c r="M33" i="3"/>
  <c r="T33" i="3" s="1"/>
  <c r="M32" i="3"/>
  <c r="T32" i="3" s="1"/>
  <c r="M31" i="3"/>
  <c r="T31" i="3" s="1"/>
  <c r="M30" i="3"/>
  <c r="T30" i="3" s="1"/>
  <c r="M29" i="3"/>
  <c r="T29" i="3" s="1"/>
  <c r="M28" i="3"/>
  <c r="T28" i="3" s="1"/>
  <c r="M27" i="3"/>
  <c r="T27" i="3" s="1"/>
  <c r="M26" i="3"/>
  <c r="T26" i="3" s="1"/>
  <c r="M25" i="3"/>
  <c r="T25" i="3" s="1"/>
  <c r="M24" i="3"/>
  <c r="T24" i="3" s="1"/>
  <c r="M23" i="3"/>
  <c r="T23" i="3" s="1"/>
  <c r="M22" i="3"/>
  <c r="T22" i="3" s="1"/>
  <c r="M21" i="3"/>
  <c r="T21" i="3" s="1"/>
  <c r="M20" i="3"/>
  <c r="T20" i="3" s="1"/>
  <c r="M19" i="3"/>
  <c r="T19" i="3" s="1"/>
  <c r="M18" i="3"/>
  <c r="T18" i="3" s="1"/>
  <c r="M17" i="3"/>
  <c r="T17" i="3" s="1"/>
  <c r="M16" i="3"/>
  <c r="T16" i="3" s="1"/>
  <c r="M15" i="3"/>
  <c r="T15" i="3" s="1"/>
  <c r="M14" i="3"/>
  <c r="T14" i="3" s="1"/>
  <c r="M13" i="3"/>
  <c r="T13" i="3" s="1"/>
  <c r="M12" i="3"/>
  <c r="T12" i="3" s="1"/>
  <c r="M11" i="3"/>
  <c r="T11" i="3" s="1"/>
  <c r="M10" i="3"/>
  <c r="T10" i="3" s="1"/>
  <c r="M9" i="3"/>
  <c r="T9" i="3" s="1"/>
  <c r="M8" i="3"/>
  <c r="T8" i="3" s="1"/>
  <c r="M7" i="3"/>
  <c r="T7" i="3" s="1"/>
  <c r="M6" i="3"/>
  <c r="T6" i="3" s="1"/>
  <c r="M5" i="3"/>
  <c r="T5" i="3" s="1"/>
  <c r="M4" i="3"/>
  <c r="T4" i="3" s="1"/>
  <c r="C67" i="3"/>
  <c r="J67" i="3" s="1"/>
  <c r="C66" i="3"/>
  <c r="J66" i="3" s="1"/>
  <c r="C65" i="3"/>
  <c r="J65" i="3" s="1"/>
  <c r="C64" i="3"/>
  <c r="J64" i="3" s="1"/>
  <c r="C63" i="3"/>
  <c r="J63" i="3" s="1"/>
  <c r="C62" i="3"/>
  <c r="J62" i="3" s="1"/>
  <c r="C61" i="3"/>
  <c r="C60" i="3"/>
  <c r="J60" i="3" s="1"/>
  <c r="C59" i="3"/>
  <c r="J59" i="3" s="1"/>
  <c r="C58" i="3"/>
  <c r="J58" i="3" s="1"/>
  <c r="C57" i="3"/>
  <c r="J57" i="3" s="1"/>
  <c r="C56" i="3"/>
  <c r="J56" i="3" s="1"/>
  <c r="C55" i="3"/>
  <c r="J55" i="3" s="1"/>
  <c r="C54" i="3"/>
  <c r="J54" i="3" s="1"/>
  <c r="C53" i="3"/>
  <c r="C52" i="3"/>
  <c r="J52" i="3" s="1"/>
  <c r="C51" i="3"/>
  <c r="J51" i="3" s="1"/>
  <c r="C50" i="3"/>
  <c r="J50" i="3" s="1"/>
  <c r="C49" i="3"/>
  <c r="C48" i="3"/>
  <c r="J48" i="3" s="1"/>
  <c r="C47" i="3"/>
  <c r="J47" i="3" s="1"/>
  <c r="C46" i="3"/>
  <c r="J46" i="3" s="1"/>
  <c r="C45" i="3"/>
  <c r="J45" i="3" s="1"/>
  <c r="C44" i="3"/>
  <c r="J44" i="3" s="1"/>
  <c r="C43" i="3"/>
  <c r="C42" i="3"/>
  <c r="J42" i="3" s="1"/>
  <c r="C41" i="3"/>
  <c r="J41" i="3" s="1"/>
  <c r="C40" i="3"/>
  <c r="J40" i="3" s="1"/>
  <c r="C39" i="3"/>
  <c r="J39" i="3" s="1"/>
  <c r="C38" i="3"/>
  <c r="J38" i="3" s="1"/>
  <c r="C37" i="3"/>
  <c r="J37" i="3" s="1"/>
  <c r="C36" i="3"/>
  <c r="J36" i="3" s="1"/>
  <c r="C35" i="3"/>
  <c r="J35" i="3" s="1"/>
  <c r="C34" i="3"/>
  <c r="J34" i="3" s="1"/>
  <c r="C33" i="3"/>
  <c r="C32" i="3"/>
  <c r="J32" i="3" s="1"/>
  <c r="C31" i="3"/>
  <c r="J31" i="3" s="1"/>
  <c r="C30" i="3"/>
  <c r="J30" i="3" s="1"/>
  <c r="C29" i="3"/>
  <c r="C28" i="3"/>
  <c r="J28" i="3" s="1"/>
  <c r="C27" i="3"/>
  <c r="C26" i="3"/>
  <c r="J26" i="3" s="1"/>
  <c r="C25" i="3"/>
  <c r="J25" i="3" s="1"/>
  <c r="C24" i="3"/>
  <c r="J24" i="3" s="1"/>
  <c r="C23" i="3"/>
  <c r="J23" i="3" s="1"/>
  <c r="C22" i="3"/>
  <c r="J22" i="3" s="1"/>
  <c r="C21" i="3"/>
  <c r="C20" i="3"/>
  <c r="J20" i="3" s="1"/>
  <c r="C19" i="3"/>
  <c r="J19" i="3" s="1"/>
  <c r="C18" i="3"/>
  <c r="J18" i="3" s="1"/>
  <c r="C17" i="3"/>
  <c r="J17" i="3" s="1"/>
  <c r="C16" i="3"/>
  <c r="J16" i="3" s="1"/>
  <c r="C15" i="3"/>
  <c r="J15" i="3" s="1"/>
  <c r="C14" i="3"/>
  <c r="J14" i="3" s="1"/>
  <c r="C13" i="3"/>
  <c r="J13" i="3" s="1"/>
  <c r="C12" i="3"/>
  <c r="J12" i="3" s="1"/>
  <c r="C11" i="3"/>
  <c r="C10" i="3"/>
  <c r="J10" i="3" s="1"/>
  <c r="C9" i="3"/>
  <c r="C8" i="3"/>
  <c r="J8" i="3" s="1"/>
  <c r="C7" i="3"/>
  <c r="J7" i="3" s="1"/>
  <c r="C6" i="3"/>
  <c r="J6" i="3" s="1"/>
  <c r="C5" i="3"/>
  <c r="J5" i="3" s="1"/>
  <c r="C4" i="3"/>
  <c r="D70" i="3"/>
  <c r="E70" i="3" s="1"/>
  <c r="H70" i="3" s="1"/>
  <c r="D69" i="3"/>
  <c r="E69" i="3" s="1"/>
  <c r="D68" i="3"/>
  <c r="E68" i="3" s="1"/>
  <c r="H68" i="3" s="1"/>
  <c r="N68" i="3"/>
  <c r="N67" i="3"/>
  <c r="N66" i="3"/>
  <c r="N65" i="3"/>
  <c r="O65" i="3"/>
  <c r="R65" i="3" s="1"/>
  <c r="N64" i="3"/>
  <c r="N63" i="3"/>
  <c r="N62" i="3"/>
  <c r="D61" i="3"/>
  <c r="N61" i="3"/>
  <c r="D60" i="3"/>
  <c r="N60" i="3"/>
  <c r="D59" i="3"/>
  <c r="N59" i="3"/>
  <c r="D58" i="3"/>
  <c r="N58" i="3"/>
  <c r="D57" i="3"/>
  <c r="N57" i="3"/>
  <c r="O57" i="3"/>
  <c r="R57" i="3" s="1"/>
  <c r="D56" i="3"/>
  <c r="N56" i="3"/>
  <c r="D55" i="3"/>
  <c r="N55" i="3"/>
  <c r="D54" i="3"/>
  <c r="N54" i="3"/>
  <c r="D53" i="3"/>
  <c r="N53" i="3"/>
  <c r="D52" i="3"/>
  <c r="D51" i="3"/>
  <c r="D50" i="3"/>
  <c r="D49" i="3"/>
  <c r="D48" i="3"/>
  <c r="E48" i="3" s="1"/>
  <c r="H48" i="3" s="1"/>
  <c r="D47" i="3"/>
  <c r="D46" i="3"/>
  <c r="D45" i="3"/>
  <c r="E45" i="3" s="1"/>
  <c r="H45" i="3" s="1"/>
  <c r="D44" i="3"/>
  <c r="D43" i="3"/>
  <c r="D42" i="3"/>
  <c r="E42" i="3"/>
  <c r="D41" i="3"/>
  <c r="D40" i="3"/>
  <c r="D39" i="3"/>
  <c r="E39" i="3"/>
  <c r="H39" i="3" s="1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E24" i="3" s="1"/>
  <c r="H24" i="3" s="1"/>
  <c r="D23" i="3"/>
  <c r="D22" i="3"/>
  <c r="D21" i="3"/>
  <c r="D20" i="3"/>
  <c r="D19" i="3"/>
  <c r="D18" i="3"/>
  <c r="D17" i="3"/>
  <c r="D16" i="3"/>
  <c r="D15" i="3"/>
  <c r="E15" i="3"/>
  <c r="H15" i="3" s="1"/>
  <c r="D14" i="3"/>
  <c r="D13" i="3"/>
  <c r="D12" i="3"/>
  <c r="D11" i="3"/>
  <c r="D10" i="3"/>
  <c r="D9" i="3"/>
  <c r="D8" i="3"/>
  <c r="D7" i="3"/>
  <c r="D6" i="3"/>
  <c r="D5" i="3"/>
  <c r="D4" i="3"/>
  <c r="F42" i="3" l="1"/>
  <c r="H42" i="3"/>
  <c r="E9" i="3"/>
  <c r="H9" i="3" s="1"/>
  <c r="J9" i="3"/>
  <c r="E33" i="3"/>
  <c r="H33" i="3" s="1"/>
  <c r="J33" i="3"/>
  <c r="E49" i="3"/>
  <c r="H49" i="3" s="1"/>
  <c r="J49" i="3"/>
  <c r="T41" i="3"/>
  <c r="O41" i="3"/>
  <c r="R41" i="3" s="1"/>
  <c r="E11" i="3"/>
  <c r="H11" i="3" s="1"/>
  <c r="J11" i="3"/>
  <c r="O68" i="3"/>
  <c r="R68" i="3" s="1"/>
  <c r="T68" i="3"/>
  <c r="E4" i="3"/>
  <c r="H4" i="3" s="1"/>
  <c r="J4" i="3"/>
  <c r="O61" i="3"/>
  <c r="T61" i="3"/>
  <c r="E40" i="3"/>
  <c r="H40" i="3" s="1"/>
  <c r="E21" i="3"/>
  <c r="H21" i="3" s="1"/>
  <c r="J21" i="3"/>
  <c r="E29" i="3"/>
  <c r="H29" i="3" s="1"/>
  <c r="J29" i="3"/>
  <c r="E53" i="3"/>
  <c r="H53" i="3" s="1"/>
  <c r="J53" i="3"/>
  <c r="E61" i="3"/>
  <c r="H61" i="3" s="1"/>
  <c r="J61" i="3"/>
  <c r="E27" i="3"/>
  <c r="H27" i="3" s="1"/>
  <c r="J27" i="3"/>
  <c r="E19" i="3"/>
  <c r="H19" i="3" s="1"/>
  <c r="E6" i="3"/>
  <c r="E43" i="3"/>
  <c r="H43" i="3" s="1"/>
  <c r="J43" i="3"/>
  <c r="E51" i="3"/>
  <c r="H51" i="3" s="1"/>
  <c r="O14" i="3"/>
  <c r="R14" i="3" s="1"/>
  <c r="O26" i="3"/>
  <c r="R26" i="3" s="1"/>
  <c r="O50" i="3"/>
  <c r="R50" i="3" s="1"/>
  <c r="O25" i="3"/>
  <c r="R25" i="3" s="1"/>
  <c r="O18" i="3"/>
  <c r="R18" i="3" s="1"/>
  <c r="O11" i="3"/>
  <c r="R11" i="3" s="1"/>
  <c r="O12" i="3"/>
  <c r="R12" i="3" s="1"/>
  <c r="O5" i="3"/>
  <c r="R5" i="3" s="1"/>
  <c r="E65" i="3"/>
  <c r="E67" i="3"/>
  <c r="H67" i="3" s="1"/>
  <c r="E7" i="3"/>
  <c r="H7" i="3" s="1"/>
  <c r="E31" i="3"/>
  <c r="H31" i="3" s="1"/>
  <c r="O31" i="3"/>
  <c r="R31" i="3" s="1"/>
  <c r="O39" i="3"/>
  <c r="O56" i="3"/>
  <c r="R56" i="3" s="1"/>
  <c r="E17" i="3"/>
  <c r="H17" i="3" s="1"/>
  <c r="O58" i="3"/>
  <c r="R58" i="3" s="1"/>
  <c r="E35" i="3"/>
  <c r="O27" i="3"/>
  <c r="O51" i="3"/>
  <c r="R51" i="3" s="1"/>
  <c r="O60" i="3"/>
  <c r="R60" i="3" s="1"/>
  <c r="E30" i="3"/>
  <c r="E62" i="3"/>
  <c r="H62" i="3" s="1"/>
  <c r="O22" i="3"/>
  <c r="O55" i="3"/>
  <c r="R55" i="3" s="1"/>
  <c r="O63" i="3"/>
  <c r="E55" i="3"/>
  <c r="E63" i="3"/>
  <c r="H63" i="3" s="1"/>
  <c r="O7" i="3"/>
  <c r="R7" i="3" s="1"/>
  <c r="O15" i="3"/>
  <c r="O64" i="3"/>
  <c r="R64" i="3" s="1"/>
  <c r="E64" i="3"/>
  <c r="H64" i="3" s="1"/>
  <c r="O24" i="3"/>
  <c r="E57" i="3"/>
  <c r="H57" i="3" s="1"/>
  <c r="O10" i="3"/>
  <c r="E59" i="3"/>
  <c r="H59" i="3" s="1"/>
  <c r="E25" i="3"/>
  <c r="H25" i="3" s="1"/>
  <c r="O23" i="3"/>
  <c r="R23" i="3" s="1"/>
  <c r="E47" i="3"/>
  <c r="H47" i="3" s="1"/>
  <c r="O29" i="3"/>
  <c r="R29" i="3" s="1"/>
  <c r="O45" i="3"/>
  <c r="O49" i="3"/>
  <c r="R49" i="3" s="1"/>
  <c r="O9" i="3"/>
  <c r="R9" i="3" s="1"/>
  <c r="E10" i="3"/>
  <c r="H10" i="3" s="1"/>
  <c r="E23" i="3"/>
  <c r="H23" i="3" s="1"/>
  <c r="E52" i="3"/>
  <c r="H52" i="3" s="1"/>
  <c r="E54" i="3"/>
  <c r="E56" i="3"/>
  <c r="H56" i="3" s="1"/>
  <c r="E58" i="3"/>
  <c r="E66" i="3"/>
  <c r="O6" i="3"/>
  <c r="R6" i="3" s="1"/>
  <c r="E12" i="3"/>
  <c r="E14" i="3"/>
  <c r="H14" i="3" s="1"/>
  <c r="E16" i="3"/>
  <c r="H16" i="3" s="1"/>
  <c r="O19" i="3"/>
  <c r="R19" i="3" s="1"/>
  <c r="O28" i="3"/>
  <c r="R28" i="3" s="1"/>
  <c r="O30" i="3"/>
  <c r="O32" i="3"/>
  <c r="R32" i="3" s="1"/>
  <c r="O34" i="3"/>
  <c r="O36" i="3"/>
  <c r="R36" i="3" s="1"/>
  <c r="O42" i="3"/>
  <c r="O44" i="3"/>
  <c r="R44" i="3" s="1"/>
  <c r="O46" i="3"/>
  <c r="E60" i="3"/>
  <c r="H60" i="3" s="1"/>
  <c r="O66" i="3"/>
  <c r="R66" i="3" s="1"/>
  <c r="P41" i="3"/>
  <c r="F40" i="3"/>
  <c r="F7" i="3"/>
  <c r="F31" i="3"/>
  <c r="F33" i="3"/>
  <c r="F39" i="3"/>
  <c r="P65" i="3"/>
  <c r="F15" i="3"/>
  <c r="P5" i="3"/>
  <c r="F24" i="3"/>
  <c r="O17" i="3"/>
  <c r="R17" i="3" s="1"/>
  <c r="F19" i="3"/>
  <c r="O54" i="3"/>
  <c r="R54" i="3" s="1"/>
  <c r="O13" i="3"/>
  <c r="R13" i="3" s="1"/>
  <c r="O16" i="3"/>
  <c r="R16" i="3" s="1"/>
  <c r="E28" i="3"/>
  <c r="O33" i="3"/>
  <c r="R33" i="3" s="1"/>
  <c r="E37" i="3"/>
  <c r="H37" i="3" s="1"/>
  <c r="O38" i="3"/>
  <c r="R38" i="3" s="1"/>
  <c r="E41" i="3"/>
  <c r="H41" i="3" s="1"/>
  <c r="E44" i="3"/>
  <c r="H44" i="3" s="1"/>
  <c r="O53" i="3"/>
  <c r="R53" i="3" s="1"/>
  <c r="O67" i="3"/>
  <c r="E8" i="3"/>
  <c r="O37" i="3"/>
  <c r="R37" i="3" s="1"/>
  <c r="E46" i="3"/>
  <c r="H46" i="3" s="1"/>
  <c r="O48" i="3"/>
  <c r="R48" i="3" s="1"/>
  <c r="P57" i="3"/>
  <c r="F48" i="3"/>
  <c r="E20" i="3"/>
  <c r="H20" i="3" s="1"/>
  <c r="O21" i="3"/>
  <c r="R21" i="3" s="1"/>
  <c r="E5" i="3"/>
  <c r="H5" i="3" s="1"/>
  <c r="O20" i="3"/>
  <c r="R20" i="3" s="1"/>
  <c r="E32" i="3"/>
  <c r="H32" i="3" s="1"/>
  <c r="E36" i="3"/>
  <c r="H36" i="3" s="1"/>
  <c r="E38" i="3"/>
  <c r="H38" i="3" s="1"/>
  <c r="O40" i="3"/>
  <c r="R40" i="3" s="1"/>
  <c r="O47" i="3"/>
  <c r="E50" i="3"/>
  <c r="O59" i="3"/>
  <c r="R59" i="3" s="1"/>
  <c r="O62" i="3"/>
  <c r="R62" i="3" s="1"/>
  <c r="F9" i="3"/>
  <c r="F52" i="3"/>
  <c r="F11" i="3"/>
  <c r="P14" i="3"/>
  <c r="P31" i="3"/>
  <c r="P43" i="3"/>
  <c r="P56" i="3"/>
  <c r="F45" i="3"/>
  <c r="P55" i="3"/>
  <c r="F61" i="3"/>
  <c r="F62" i="3"/>
  <c r="E26" i="3"/>
  <c r="H26" i="3" s="1"/>
  <c r="F68" i="3"/>
  <c r="O8" i="3"/>
  <c r="R8" i="3" s="1"/>
  <c r="P35" i="3"/>
  <c r="P11" i="3"/>
  <c r="E13" i="3"/>
  <c r="H13" i="3" s="1"/>
  <c r="E22" i="3"/>
  <c r="H22" i="3" s="1"/>
  <c r="F27" i="3"/>
  <c r="F49" i="3"/>
  <c r="F51" i="3"/>
  <c r="H69" i="3"/>
  <c r="F69" i="3"/>
  <c r="O4" i="3"/>
  <c r="R4" i="3" s="1"/>
  <c r="E18" i="3"/>
  <c r="H18" i="3" s="1"/>
  <c r="E34" i="3"/>
  <c r="H34" i="3" s="1"/>
  <c r="F70" i="3"/>
  <c r="P15" i="3" l="1"/>
  <c r="R15" i="3"/>
  <c r="P39" i="3"/>
  <c r="R39" i="3"/>
  <c r="F6" i="3"/>
  <c r="H6" i="3"/>
  <c r="F43" i="3"/>
  <c r="F12" i="3"/>
  <c r="H12" i="3"/>
  <c r="P10" i="3"/>
  <c r="R10" i="3"/>
  <c r="P27" i="3"/>
  <c r="R27" i="3"/>
  <c r="P63" i="3"/>
  <c r="R63" i="3"/>
  <c r="F29" i="3"/>
  <c r="P26" i="3"/>
  <c r="P47" i="3"/>
  <c r="R47" i="3"/>
  <c r="P44" i="3"/>
  <c r="P30" i="3"/>
  <c r="R30" i="3"/>
  <c r="P45" i="3"/>
  <c r="R45" i="3"/>
  <c r="P24" i="3"/>
  <c r="R24" i="3"/>
  <c r="P68" i="3"/>
  <c r="P23" i="3"/>
  <c r="P50" i="3"/>
  <c r="F47" i="3"/>
  <c r="P22" i="3"/>
  <c r="R22" i="3"/>
  <c r="F30" i="3"/>
  <c r="H30" i="3"/>
  <c r="P42" i="3"/>
  <c r="R42" i="3"/>
  <c r="F41" i="3"/>
  <c r="P36" i="3"/>
  <c r="F53" i="3"/>
  <c r="P18" i="3"/>
  <c r="P34" i="3"/>
  <c r="R34" i="3"/>
  <c r="F55" i="3"/>
  <c r="H55" i="3"/>
  <c r="F50" i="3"/>
  <c r="H50" i="3"/>
  <c r="F8" i="3"/>
  <c r="H8" i="3"/>
  <c r="F28" i="3"/>
  <c r="H28" i="3"/>
  <c r="F66" i="3"/>
  <c r="H66" i="3"/>
  <c r="F35" i="3"/>
  <c r="H35" i="3"/>
  <c r="F4" i="3"/>
  <c r="P67" i="3"/>
  <c r="R67" i="3"/>
  <c r="F58" i="3"/>
  <c r="H58" i="3"/>
  <c r="F65" i="3"/>
  <c r="H65" i="3"/>
  <c r="F59" i="3"/>
  <c r="P25" i="3"/>
  <c r="P51" i="3"/>
  <c r="F21" i="3"/>
  <c r="P46" i="3"/>
  <c r="R46" i="3"/>
  <c r="F54" i="3"/>
  <c r="H54" i="3"/>
  <c r="P61" i="3"/>
  <c r="R61" i="3"/>
  <c r="P12" i="3"/>
  <c r="F67" i="3"/>
  <c r="P58" i="3"/>
  <c r="F57" i="3"/>
  <c r="F17" i="3"/>
  <c r="F14" i="3"/>
  <c r="P64" i="3"/>
  <c r="P60" i="3"/>
  <c r="F64" i="3"/>
  <c r="F56" i="3"/>
  <c r="F63" i="3"/>
  <c r="F25" i="3"/>
  <c r="P7" i="3"/>
  <c r="F60" i="3"/>
  <c r="P19" i="3"/>
  <c r="P29" i="3"/>
  <c r="F23" i="3"/>
  <c r="P59" i="3"/>
  <c r="P66" i="3"/>
  <c r="P20" i="3"/>
  <c r="P28" i="3"/>
  <c r="F37" i="3"/>
  <c r="P6" i="3"/>
  <c r="F10" i="3"/>
  <c r="F20" i="3"/>
  <c r="P9" i="3"/>
  <c r="F16" i="3"/>
  <c r="P33" i="3"/>
  <c r="P32" i="3"/>
  <c r="F5" i="3"/>
  <c r="F44" i="3"/>
  <c r="P49" i="3"/>
  <c r="P17" i="3"/>
  <c r="F32" i="3"/>
  <c r="P53" i="3"/>
  <c r="F36" i="3"/>
  <c r="P62" i="3"/>
  <c r="P48" i="3"/>
  <c r="P13" i="3"/>
  <c r="P21" i="3"/>
  <c r="F46" i="3"/>
  <c r="P54" i="3"/>
  <c r="P38" i="3"/>
  <c r="P37" i="3"/>
  <c r="P16" i="3"/>
  <c r="P40" i="3"/>
  <c r="F38" i="3"/>
  <c r="F34" i="3"/>
  <c r="F13" i="3"/>
  <c r="F18" i="3"/>
  <c r="F22" i="3"/>
  <c r="P4" i="3"/>
  <c r="P8" i="3"/>
  <c r="F26" i="3"/>
  <c r="D61" i="1" l="1"/>
  <c r="D71" i="1"/>
  <c r="E71" i="1" s="1"/>
  <c r="F71" i="1" s="1"/>
  <c r="D70" i="1"/>
  <c r="E70" i="1" s="1"/>
  <c r="H70" i="1" s="1"/>
  <c r="D69" i="1"/>
  <c r="E69" i="1" s="1"/>
  <c r="F69" i="1" s="1"/>
  <c r="H69" i="1" l="1"/>
  <c r="H71" i="1"/>
  <c r="F70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D68" i="1"/>
  <c r="D67" i="1"/>
  <c r="D66" i="1"/>
  <c r="D65" i="1"/>
  <c r="D64" i="1"/>
  <c r="D63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L67" i="1" l="1"/>
  <c r="N67" i="1" s="1"/>
  <c r="Q67" i="1" s="1"/>
  <c r="L66" i="1"/>
  <c r="L65" i="1"/>
  <c r="N65" i="1" s="1"/>
  <c r="Q65" i="1" s="1"/>
  <c r="L64" i="1"/>
  <c r="L63" i="1"/>
  <c r="N63" i="1" s="1"/>
  <c r="Q63" i="1" s="1"/>
  <c r="L62" i="1"/>
  <c r="L61" i="1"/>
  <c r="N61" i="1" s="1"/>
  <c r="Q61" i="1" s="1"/>
  <c r="L60" i="1"/>
  <c r="L59" i="1"/>
  <c r="N59" i="1" s="1"/>
  <c r="Q59" i="1" s="1"/>
  <c r="L58" i="1"/>
  <c r="L57" i="1"/>
  <c r="N57" i="1" s="1"/>
  <c r="Q57" i="1" s="1"/>
  <c r="L56" i="1"/>
  <c r="L55" i="1"/>
  <c r="N55" i="1" s="1"/>
  <c r="Q55" i="1" s="1"/>
  <c r="L54" i="1"/>
  <c r="L53" i="1"/>
  <c r="N53" i="1" s="1"/>
  <c r="Q53" i="1" s="1"/>
  <c r="L52" i="1"/>
  <c r="L51" i="1"/>
  <c r="N51" i="1" s="1"/>
  <c r="Q51" i="1" s="1"/>
  <c r="L50" i="1"/>
  <c r="L49" i="1"/>
  <c r="N49" i="1" s="1"/>
  <c r="Q49" i="1" s="1"/>
  <c r="L48" i="1"/>
  <c r="L47" i="1"/>
  <c r="N47" i="1" s="1"/>
  <c r="Q47" i="1" s="1"/>
  <c r="L46" i="1"/>
  <c r="L45" i="1"/>
  <c r="N45" i="1" s="1"/>
  <c r="Q45" i="1" s="1"/>
  <c r="L44" i="1"/>
  <c r="L43" i="1"/>
  <c r="N43" i="1" s="1"/>
  <c r="Q43" i="1" s="1"/>
  <c r="L42" i="1"/>
  <c r="L41" i="1"/>
  <c r="N41" i="1" s="1"/>
  <c r="Q41" i="1" s="1"/>
  <c r="L40" i="1"/>
  <c r="L39" i="1"/>
  <c r="N39" i="1" s="1"/>
  <c r="Q39" i="1" s="1"/>
  <c r="L38" i="1"/>
  <c r="L37" i="1"/>
  <c r="N37" i="1" s="1"/>
  <c r="Q37" i="1" s="1"/>
  <c r="L36" i="1"/>
  <c r="L35" i="1"/>
  <c r="N35" i="1" s="1"/>
  <c r="Q35" i="1" s="1"/>
  <c r="L34" i="1"/>
  <c r="L33" i="1"/>
  <c r="N33" i="1" s="1"/>
  <c r="Q33" i="1" s="1"/>
  <c r="L32" i="1"/>
  <c r="L31" i="1"/>
  <c r="N31" i="1" s="1"/>
  <c r="Q31" i="1" s="1"/>
  <c r="L30" i="1"/>
  <c r="L29" i="1"/>
  <c r="N29" i="1" s="1"/>
  <c r="Q29" i="1" s="1"/>
  <c r="L28" i="1"/>
  <c r="L27" i="1"/>
  <c r="N27" i="1" s="1"/>
  <c r="Q27" i="1" s="1"/>
  <c r="L26" i="1"/>
  <c r="L25" i="1"/>
  <c r="N25" i="1" s="1"/>
  <c r="Q25" i="1" s="1"/>
  <c r="L24" i="1"/>
  <c r="L23" i="1"/>
  <c r="N23" i="1" s="1"/>
  <c r="Q23" i="1" s="1"/>
  <c r="L22" i="1"/>
  <c r="L21" i="1"/>
  <c r="N21" i="1" s="1"/>
  <c r="Q21" i="1" s="1"/>
  <c r="L20" i="1"/>
  <c r="L19" i="1"/>
  <c r="N19" i="1" s="1"/>
  <c r="Q19" i="1" s="1"/>
  <c r="L18" i="1"/>
  <c r="L17" i="1"/>
  <c r="N17" i="1" s="1"/>
  <c r="Q17" i="1" s="1"/>
  <c r="L16" i="1"/>
  <c r="L15" i="1"/>
  <c r="N15" i="1" s="1"/>
  <c r="Q15" i="1" s="1"/>
  <c r="L14" i="1"/>
  <c r="L13" i="1"/>
  <c r="N13" i="1" s="1"/>
  <c r="Q13" i="1" s="1"/>
  <c r="L12" i="1"/>
  <c r="L11" i="1"/>
  <c r="N11" i="1" s="1"/>
  <c r="Q11" i="1" s="1"/>
  <c r="L10" i="1"/>
  <c r="L9" i="1"/>
  <c r="N9" i="1" s="1"/>
  <c r="Q9" i="1" s="1"/>
  <c r="L8" i="1"/>
  <c r="L7" i="1"/>
  <c r="N7" i="1" s="1"/>
  <c r="Q7" i="1" s="1"/>
  <c r="L6" i="1"/>
  <c r="L5" i="1"/>
  <c r="N5" i="1" s="1"/>
  <c r="Q5" i="1" s="1"/>
  <c r="L4" i="1"/>
  <c r="C68" i="1"/>
  <c r="E68" i="1" s="1"/>
  <c r="H68" i="1" s="1"/>
  <c r="C67" i="1"/>
  <c r="C66" i="1"/>
  <c r="E66" i="1" s="1"/>
  <c r="H66" i="1" s="1"/>
  <c r="C65" i="1"/>
  <c r="C64" i="1"/>
  <c r="E64" i="1" s="1"/>
  <c r="H64" i="1" s="1"/>
  <c r="C63" i="1"/>
  <c r="C61" i="1"/>
  <c r="E61" i="1" s="1"/>
  <c r="H61" i="1" s="1"/>
  <c r="C60" i="1"/>
  <c r="E60" i="1" s="1"/>
  <c r="H60" i="1" s="1"/>
  <c r="C59" i="1"/>
  <c r="E59" i="1" s="1"/>
  <c r="H59" i="1" s="1"/>
  <c r="C58" i="1"/>
  <c r="E58" i="1" s="1"/>
  <c r="H58" i="1" s="1"/>
  <c r="C57" i="1"/>
  <c r="E57" i="1" s="1"/>
  <c r="H57" i="1" s="1"/>
  <c r="C56" i="1"/>
  <c r="E56" i="1" s="1"/>
  <c r="H56" i="1" s="1"/>
  <c r="C55" i="1"/>
  <c r="E55" i="1" s="1"/>
  <c r="H55" i="1" s="1"/>
  <c r="C54" i="1"/>
  <c r="E54" i="1" s="1"/>
  <c r="H54" i="1" s="1"/>
  <c r="C53" i="1"/>
  <c r="E53" i="1" s="1"/>
  <c r="H53" i="1" s="1"/>
  <c r="C52" i="1"/>
  <c r="E52" i="1" s="1"/>
  <c r="H52" i="1" s="1"/>
  <c r="C51" i="1"/>
  <c r="E51" i="1" s="1"/>
  <c r="H51" i="1" s="1"/>
  <c r="C50" i="1"/>
  <c r="E50" i="1" s="1"/>
  <c r="H50" i="1" s="1"/>
  <c r="C49" i="1"/>
  <c r="E49" i="1" s="1"/>
  <c r="H49" i="1" s="1"/>
  <c r="C48" i="1"/>
  <c r="E48" i="1" s="1"/>
  <c r="H48" i="1" s="1"/>
  <c r="C47" i="1"/>
  <c r="E47" i="1" s="1"/>
  <c r="H47" i="1" s="1"/>
  <c r="C46" i="1"/>
  <c r="E46" i="1" s="1"/>
  <c r="H46" i="1" s="1"/>
  <c r="C45" i="1"/>
  <c r="E45" i="1" s="1"/>
  <c r="H45" i="1" s="1"/>
  <c r="C44" i="1"/>
  <c r="E44" i="1" s="1"/>
  <c r="H44" i="1" s="1"/>
  <c r="C43" i="1"/>
  <c r="E43" i="1" s="1"/>
  <c r="H43" i="1" s="1"/>
  <c r="C42" i="1"/>
  <c r="E42" i="1" s="1"/>
  <c r="H42" i="1" s="1"/>
  <c r="C41" i="1"/>
  <c r="E41" i="1" s="1"/>
  <c r="H41" i="1" s="1"/>
  <c r="C40" i="1"/>
  <c r="E40" i="1" s="1"/>
  <c r="H40" i="1" s="1"/>
  <c r="C39" i="1"/>
  <c r="E39" i="1" s="1"/>
  <c r="H39" i="1" s="1"/>
  <c r="C38" i="1"/>
  <c r="E38" i="1" s="1"/>
  <c r="H38" i="1" s="1"/>
  <c r="C37" i="1"/>
  <c r="E37" i="1" s="1"/>
  <c r="H37" i="1" s="1"/>
  <c r="C36" i="1"/>
  <c r="E36" i="1" s="1"/>
  <c r="H36" i="1" s="1"/>
  <c r="C35" i="1"/>
  <c r="E35" i="1" s="1"/>
  <c r="H35" i="1" s="1"/>
  <c r="C34" i="1"/>
  <c r="E34" i="1" s="1"/>
  <c r="H34" i="1" s="1"/>
  <c r="C33" i="1"/>
  <c r="E33" i="1" s="1"/>
  <c r="H33" i="1" s="1"/>
  <c r="C32" i="1"/>
  <c r="E32" i="1" s="1"/>
  <c r="H32" i="1" s="1"/>
  <c r="C31" i="1"/>
  <c r="E31" i="1" s="1"/>
  <c r="H31" i="1" s="1"/>
  <c r="C30" i="1"/>
  <c r="E30" i="1" s="1"/>
  <c r="H30" i="1" s="1"/>
  <c r="C29" i="1"/>
  <c r="E29" i="1" s="1"/>
  <c r="H29" i="1" s="1"/>
  <c r="C28" i="1"/>
  <c r="E28" i="1" s="1"/>
  <c r="H28" i="1" s="1"/>
  <c r="C27" i="1"/>
  <c r="E27" i="1" s="1"/>
  <c r="H27" i="1" s="1"/>
  <c r="C26" i="1"/>
  <c r="E26" i="1" s="1"/>
  <c r="H26" i="1" s="1"/>
  <c r="C25" i="1"/>
  <c r="E25" i="1" s="1"/>
  <c r="H25" i="1" s="1"/>
  <c r="C24" i="1"/>
  <c r="E24" i="1" s="1"/>
  <c r="H24" i="1" s="1"/>
  <c r="C23" i="1"/>
  <c r="E23" i="1" s="1"/>
  <c r="H23" i="1" s="1"/>
  <c r="C22" i="1"/>
  <c r="E22" i="1" s="1"/>
  <c r="H22" i="1" s="1"/>
  <c r="C21" i="1"/>
  <c r="E21" i="1" s="1"/>
  <c r="H21" i="1" s="1"/>
  <c r="C20" i="1"/>
  <c r="E20" i="1" s="1"/>
  <c r="H20" i="1" s="1"/>
  <c r="C19" i="1"/>
  <c r="E19" i="1" s="1"/>
  <c r="H19" i="1" s="1"/>
  <c r="C18" i="1"/>
  <c r="E18" i="1" s="1"/>
  <c r="H18" i="1" s="1"/>
  <c r="C17" i="1"/>
  <c r="E17" i="1" s="1"/>
  <c r="H17" i="1" s="1"/>
  <c r="C16" i="1"/>
  <c r="E16" i="1" s="1"/>
  <c r="H16" i="1" s="1"/>
  <c r="C15" i="1"/>
  <c r="E15" i="1" s="1"/>
  <c r="H15" i="1" s="1"/>
  <c r="C14" i="1"/>
  <c r="E14" i="1" s="1"/>
  <c r="H14" i="1" s="1"/>
  <c r="C13" i="1"/>
  <c r="E13" i="1" s="1"/>
  <c r="H13" i="1" s="1"/>
  <c r="C12" i="1"/>
  <c r="E12" i="1" s="1"/>
  <c r="H12" i="1" s="1"/>
  <c r="C11" i="1"/>
  <c r="E11" i="1" s="1"/>
  <c r="H11" i="1" s="1"/>
  <c r="C10" i="1"/>
  <c r="E10" i="1" s="1"/>
  <c r="H10" i="1" s="1"/>
  <c r="C9" i="1"/>
  <c r="E9" i="1" s="1"/>
  <c r="H9" i="1" s="1"/>
  <c r="C8" i="1"/>
  <c r="E8" i="1" s="1"/>
  <c r="H8" i="1" s="1"/>
  <c r="C7" i="1"/>
  <c r="E7" i="1" s="1"/>
  <c r="H7" i="1" s="1"/>
  <c r="C6" i="1"/>
  <c r="E6" i="1" s="1"/>
  <c r="H6" i="1" s="1"/>
  <c r="C5" i="1"/>
  <c r="E5" i="1" s="1"/>
  <c r="H5" i="1" s="1"/>
  <c r="C4" i="1"/>
  <c r="E4" i="1" s="1"/>
  <c r="H4" i="1" s="1"/>
  <c r="F4" i="1" l="1"/>
  <c r="E63" i="1"/>
  <c r="H63" i="1" s="1"/>
  <c r="E65" i="1"/>
  <c r="H65" i="1" s="1"/>
  <c r="E67" i="1"/>
  <c r="H67" i="1" s="1"/>
  <c r="N4" i="1"/>
  <c r="Q4" i="1" s="1"/>
  <c r="N6" i="1"/>
  <c r="Q6" i="1" s="1"/>
  <c r="N8" i="1"/>
  <c r="Q8" i="1" s="1"/>
  <c r="N10" i="1"/>
  <c r="Q10" i="1" s="1"/>
  <c r="N12" i="1"/>
  <c r="Q12" i="1" s="1"/>
  <c r="N14" i="1"/>
  <c r="Q14" i="1" s="1"/>
  <c r="N16" i="1"/>
  <c r="Q16" i="1" s="1"/>
  <c r="N18" i="1"/>
  <c r="Q18" i="1" s="1"/>
  <c r="N20" i="1"/>
  <c r="Q20" i="1" s="1"/>
  <c r="N22" i="1"/>
  <c r="Q22" i="1" s="1"/>
  <c r="N24" i="1"/>
  <c r="Q24" i="1" s="1"/>
  <c r="N26" i="1"/>
  <c r="Q26" i="1" s="1"/>
  <c r="N28" i="1"/>
  <c r="Q28" i="1" s="1"/>
  <c r="N30" i="1"/>
  <c r="Q30" i="1" s="1"/>
  <c r="N32" i="1"/>
  <c r="Q32" i="1" s="1"/>
  <c r="N34" i="1"/>
  <c r="Q34" i="1" s="1"/>
  <c r="N36" i="1"/>
  <c r="Q36" i="1" s="1"/>
  <c r="N38" i="1"/>
  <c r="Q38" i="1" s="1"/>
  <c r="N40" i="1"/>
  <c r="Q40" i="1" s="1"/>
  <c r="N42" i="1"/>
  <c r="Q42" i="1" s="1"/>
  <c r="N44" i="1"/>
  <c r="Q44" i="1" s="1"/>
  <c r="N46" i="1"/>
  <c r="Q46" i="1" s="1"/>
  <c r="N48" i="1"/>
  <c r="Q48" i="1" s="1"/>
  <c r="N50" i="1"/>
  <c r="Q50" i="1" s="1"/>
  <c r="N52" i="1"/>
  <c r="Q52" i="1" s="1"/>
  <c r="N54" i="1"/>
  <c r="Q54" i="1" s="1"/>
  <c r="N56" i="1"/>
  <c r="Q56" i="1" s="1"/>
  <c r="N58" i="1"/>
  <c r="Q58" i="1" s="1"/>
  <c r="N60" i="1"/>
  <c r="Q60" i="1" s="1"/>
  <c r="N62" i="1"/>
  <c r="Q62" i="1" s="1"/>
  <c r="N64" i="1"/>
  <c r="Q64" i="1" s="1"/>
  <c r="N66" i="1"/>
  <c r="Q66" i="1" s="1"/>
  <c r="F5" i="1"/>
  <c r="F7" i="1"/>
  <c r="F9" i="1"/>
  <c r="F11" i="1"/>
  <c r="F13" i="1"/>
  <c r="F15" i="1"/>
  <c r="F17" i="1"/>
  <c r="F19" i="1"/>
  <c r="F21" i="1"/>
  <c r="F23" i="1"/>
  <c r="F25" i="1"/>
  <c r="F27" i="1"/>
  <c r="F29" i="1"/>
  <c r="F31" i="1"/>
  <c r="F33" i="1"/>
  <c r="F35" i="1"/>
  <c r="F37" i="1"/>
  <c r="F39" i="1"/>
  <c r="F41" i="1"/>
  <c r="F43" i="1"/>
  <c r="F45" i="1"/>
  <c r="F47" i="1"/>
  <c r="F49" i="1"/>
  <c r="F51" i="1"/>
  <c r="F53" i="1"/>
  <c r="F55" i="1"/>
  <c r="F57" i="1"/>
  <c r="F59" i="1"/>
  <c r="F61" i="1"/>
  <c r="F64" i="1"/>
  <c r="F66" i="1"/>
  <c r="F68" i="1"/>
  <c r="O5" i="1"/>
  <c r="O7" i="1"/>
  <c r="O9" i="1"/>
  <c r="O11" i="1"/>
  <c r="O13" i="1"/>
  <c r="O15" i="1"/>
  <c r="O17" i="1"/>
  <c r="O19" i="1"/>
  <c r="O21" i="1"/>
  <c r="O23" i="1"/>
  <c r="O25" i="1"/>
  <c r="O27" i="1"/>
  <c r="O29" i="1"/>
  <c r="O31" i="1"/>
  <c r="O33" i="1"/>
  <c r="O35" i="1"/>
  <c r="O37" i="1"/>
  <c r="O39" i="1"/>
  <c r="O41" i="1"/>
  <c r="O43" i="1"/>
  <c r="O45" i="1"/>
  <c r="O47" i="1"/>
  <c r="O49" i="1"/>
  <c r="O51" i="1"/>
  <c r="O53" i="1"/>
  <c r="O55" i="1"/>
  <c r="O57" i="1"/>
  <c r="O59" i="1"/>
  <c r="O61" i="1"/>
  <c r="O63" i="1"/>
  <c r="O65" i="1"/>
  <c r="F6" i="1"/>
  <c r="F8" i="1"/>
  <c r="F10" i="1"/>
  <c r="F12" i="1"/>
  <c r="F14" i="1"/>
  <c r="F16" i="1"/>
  <c r="F18" i="1"/>
  <c r="F20" i="1"/>
  <c r="F22" i="1"/>
  <c r="F24" i="1"/>
  <c r="F26" i="1"/>
  <c r="F28" i="1"/>
  <c r="F30" i="1"/>
  <c r="F32" i="1"/>
  <c r="F34" i="1"/>
  <c r="F36" i="1"/>
  <c r="F38" i="1"/>
  <c r="F40" i="1"/>
  <c r="F42" i="1"/>
  <c r="F44" i="1"/>
  <c r="F46" i="1"/>
  <c r="F48" i="1"/>
  <c r="F50" i="1"/>
  <c r="F52" i="1"/>
  <c r="F54" i="1"/>
  <c r="F56" i="1"/>
  <c r="F58" i="1"/>
  <c r="F60" i="1"/>
  <c r="F63" i="1"/>
  <c r="F65" i="1"/>
  <c r="O8" i="1"/>
  <c r="O10" i="1"/>
  <c r="O12" i="1"/>
  <c r="O16" i="1"/>
  <c r="O18" i="1"/>
  <c r="O28" i="1"/>
  <c r="O32" i="1"/>
  <c r="O40" i="1"/>
  <c r="O44" i="1"/>
  <c r="O48" i="1"/>
  <c r="O50" i="1"/>
  <c r="O52" i="1"/>
  <c r="O60" i="1"/>
  <c r="O67" i="1"/>
  <c r="O58" i="1" l="1"/>
  <c r="O36" i="1"/>
  <c r="O56" i="1"/>
  <c r="O34" i="1"/>
  <c r="O26" i="1"/>
  <c r="O66" i="1"/>
  <c r="O24" i="1"/>
  <c r="F67" i="1"/>
  <c r="O4" i="1"/>
  <c r="O64" i="1"/>
  <c r="O42" i="1"/>
  <c r="O20" i="1"/>
  <c r="O62" i="1"/>
  <c r="O54" i="1"/>
  <c r="O46" i="1"/>
  <c r="O38" i="1"/>
  <c r="O30" i="1"/>
  <c r="O22" i="1"/>
  <c r="O14" i="1"/>
  <c r="O6" i="1"/>
</calcChain>
</file>

<file path=xl/sharedStrings.xml><?xml version="1.0" encoding="utf-8"?>
<sst xmlns="http://schemas.openxmlformats.org/spreadsheetml/2006/main" count="239" uniqueCount="88">
  <si>
    <t>Table 16 energies</t>
  </si>
  <si>
    <t>eV</t>
  </si>
  <si>
    <t>Volt (eV/8,5)</t>
  </si>
  <si>
    <t>coef (x300 ou x5)</t>
  </si>
  <si>
    <t>Value DAC</t>
  </si>
  <si>
    <t>RANGE_LOW</t>
  </si>
  <si>
    <t>Vht</t>
  </si>
  <si>
    <t>Hexa (DAC)</t>
  </si>
  <si>
    <t>Transition x300 ou x5</t>
  </si>
  <si>
    <t>n° paliers</t>
  </si>
  <si>
    <t>Indication RANGE LOW</t>
  </si>
  <si>
    <t>EQM</t>
  </si>
  <si>
    <t>Coef Gain HT</t>
  </si>
  <si>
    <t>x300</t>
  </si>
  <si>
    <t>x5</t>
  </si>
  <si>
    <t>FM</t>
  </si>
  <si>
    <t>Num Palier</t>
  </si>
  <si>
    <t>E max (eV)</t>
  </si>
  <si>
    <t>E min (eV)</t>
  </si>
  <si>
    <t>E (eV)</t>
  </si>
  <si>
    <t>Volt Analyzer</t>
  </si>
  <si>
    <t>Emax = 3000V * 8,67</t>
  </si>
  <si>
    <t>facteur K (GF=0,8)</t>
  </si>
  <si>
    <t xml:space="preserve">GF = 0,8 (most used) =&gt; coef K = 8,67 </t>
  </si>
  <si>
    <t>Vht (real)</t>
  </si>
  <si>
    <t>HV table MEA1 and MEA2 - 3 eV-&gt;25 KeV</t>
  </si>
  <si>
    <t>GF0/GF</t>
  </si>
  <si>
    <t>Utop/Uanal (GF)</t>
  </si>
  <si>
    <t>K</t>
  </si>
  <si>
    <t>MEA 2</t>
  </si>
  <si>
    <t>MEA 1</t>
  </si>
  <si>
    <t>HV table MEA1 and MEA2 - 3 eV-&gt; 300 eV</t>
  </si>
  <si>
    <t>HV table MEA1 and MEA2 - 3 eV-&gt;3 KeV</t>
  </si>
  <si>
    <t>HV table MEA1 and MEA2 - 3 KeV-&gt; 25 KeV</t>
  </si>
  <si>
    <t>Table HV for EMC Tests, Thermic Vaccum, free air</t>
  </si>
  <si>
    <t>HV table for vaccum chamber at IRAP during development</t>
  </si>
  <si>
    <t>EEPROM Map for MEA1 and MEA2 HV Table</t>
  </si>
  <si>
    <t>Table</t>
  </si>
  <si>
    <t>$0000</t>
  </si>
  <si>
    <t>$00FF</t>
  </si>
  <si>
    <t>256 Bytes</t>
  </si>
  <si>
    <t>Chip 0</t>
  </si>
  <si>
    <t>Chip 0 Backup</t>
  </si>
  <si>
    <t>Size</t>
  </si>
  <si>
    <t>Chip 0/1</t>
  </si>
  <si>
    <t>$4000</t>
  </si>
  <si>
    <t>$40FF</t>
  </si>
  <si>
    <t>$0100</t>
  </si>
  <si>
    <t>$01FF</t>
  </si>
  <si>
    <t>$0200</t>
  </si>
  <si>
    <t>$02FF</t>
  </si>
  <si>
    <t>$0300</t>
  </si>
  <si>
    <t>$03FF</t>
  </si>
  <si>
    <t>$0400</t>
  </si>
  <si>
    <t>$04FF</t>
  </si>
  <si>
    <t>Chip 1 Backup</t>
  </si>
  <si>
    <t>HV Table 3eV - &gt; 300 eV</t>
  </si>
  <si>
    <t>HV Table 3eV - &gt; 25 KeV</t>
  </si>
  <si>
    <t>HV Table 3eV - &gt; 3 KeV</t>
  </si>
  <si>
    <t>HV Table Tests linear</t>
  </si>
  <si>
    <t>$3000</t>
  </si>
  <si>
    <t>$30FF</t>
  </si>
  <si>
    <t>$3100</t>
  </si>
  <si>
    <t>$31FF</t>
  </si>
  <si>
    <t>$3200</t>
  </si>
  <si>
    <t>$32FF</t>
  </si>
  <si>
    <t>$3300</t>
  </si>
  <si>
    <t>$33FF</t>
  </si>
  <si>
    <t>$4100</t>
  </si>
  <si>
    <t>$41FF</t>
  </si>
  <si>
    <t>$4200</t>
  </si>
  <si>
    <t>$42FF</t>
  </si>
  <si>
    <t>$4300</t>
  </si>
  <si>
    <t>$43FF</t>
  </si>
  <si>
    <t>$7000</t>
  </si>
  <si>
    <t>$70FF</t>
  </si>
  <si>
    <t>$7100</t>
  </si>
  <si>
    <t>$71FF</t>
  </si>
  <si>
    <t>$7200</t>
  </si>
  <si>
    <t>$72FF</t>
  </si>
  <si>
    <t>$7300</t>
  </si>
  <si>
    <t>$73FF</t>
  </si>
  <si>
    <t>Adress</t>
  </si>
  <si>
    <t>HV Table 3 KeV - &gt; 25 KeV</t>
  </si>
  <si>
    <t>HV Table Number (Telecommand) hexadecimal</t>
  </si>
  <si>
    <t>mode16 en</t>
  </si>
  <si>
    <t>mode 32 en</t>
  </si>
  <si>
    <t>mode 64 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</si>
</sst>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10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u/>
      <sz val="18"/>
      <color theme="1"/>
      <name val="Arial"/>
      <family val="2"/>
    </font>
    <font>
      <b/>
      <u/>
      <sz val="1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 diagonalUp="1">
      <left style="double">
        <color auto="1"/>
      </left>
      <right/>
      <top style="double">
        <color auto="1"/>
      </top>
      <bottom style="double">
        <color auto="1"/>
      </bottom>
      <diagonal style="double">
        <color auto="1"/>
      </diagonal>
    </border>
    <border diagonalUp="1">
      <left/>
      <right/>
      <top style="double">
        <color auto="1"/>
      </top>
      <bottom style="double">
        <color auto="1"/>
      </bottom>
      <diagonal style="double">
        <color auto="1"/>
      </diagonal>
    </border>
    <border diagonalUp="1">
      <left/>
      <right style="double">
        <color auto="1"/>
      </right>
      <top style="double">
        <color auto="1"/>
      </top>
      <bottom style="double">
        <color auto="1"/>
      </bottom>
      <diagonal style="double">
        <color auto="1"/>
      </diagonal>
    </border>
  </borders>
  <cellStyleXfs count="1">
    <xf numFmtId="0" fontId="0" fillId="0" borderId="0"/>
  </cellStyleXfs>
  <cellXfs count="129">
    <xf numFmtId="0" fontId="0" fillId="0" borderId="0" xfId="0"/>
    <xf numFmtId="165" fontId="1" fillId="0" borderId="1" xfId="0" applyNumberFormat="1" applyFont="1" applyBorder="1" applyAlignment="1">
      <alignment horizontal="center" vertical="center" readingOrder="1"/>
    </xf>
    <xf numFmtId="165" fontId="1" fillId="0" borderId="0" xfId="0" applyNumberFormat="1" applyFont="1" applyAlignment="1">
      <alignment horizontal="center" vertical="center" readingOrder="1"/>
    </xf>
    <xf numFmtId="0" fontId="1" fillId="0" borderId="0" xfId="0" applyFont="1"/>
    <xf numFmtId="0" fontId="1" fillId="0" borderId="1" xfId="0" applyNumberFormat="1" applyFont="1" applyBorder="1" applyAlignment="1">
      <alignment horizontal="center" vertical="center" wrapText="1" readingOrder="1"/>
    </xf>
    <xf numFmtId="0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165" fontId="1" fillId="0" borderId="0" xfId="0" applyNumberFormat="1" applyFont="1" applyAlignment="1">
      <alignment horizontal="center" readingOrder="1"/>
    </xf>
    <xf numFmtId="0" fontId="1" fillId="0" borderId="0" xfId="0" applyFont="1" applyBorder="1" applyAlignment="1">
      <alignment horizontal="center"/>
    </xf>
    <xf numFmtId="165" fontId="1" fillId="2" borderId="1" xfId="0" applyNumberFormat="1" applyFont="1" applyFill="1" applyBorder="1" applyAlignment="1">
      <alignment horizontal="center" vertical="center" readingOrder="1"/>
    </xf>
    <xf numFmtId="2" fontId="1" fillId="2" borderId="1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0" xfId="0" applyNumberFormat="1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/>
    </xf>
    <xf numFmtId="165" fontId="1" fillId="2" borderId="0" xfId="0" applyNumberFormat="1" applyFont="1" applyFill="1" applyBorder="1" applyAlignment="1">
      <alignment horizontal="center" vertical="center" readingOrder="1"/>
    </xf>
    <xf numFmtId="165" fontId="1" fillId="2" borderId="1" xfId="0" applyNumberFormat="1" applyFont="1" applyFill="1" applyBorder="1" applyAlignment="1">
      <alignment horizontal="center" vertical="center" readingOrder="1"/>
    </xf>
    <xf numFmtId="1" fontId="1" fillId="0" borderId="1" xfId="0" applyNumberFormat="1" applyFont="1" applyFill="1" applyBorder="1" applyAlignment="1">
      <alignment horizontal="center" vertical="center" readingOrder="1"/>
    </xf>
    <xf numFmtId="2" fontId="1" fillId="0" borderId="1" xfId="0" applyNumberFormat="1" applyFon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/>
    <xf numFmtId="164" fontId="1" fillId="0" borderId="1" xfId="0" applyNumberFormat="1" applyFont="1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center" vertical="center" readingOrder="1"/>
    </xf>
    <xf numFmtId="0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4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2" fillId="0" borderId="1" xfId="0" applyNumberFormat="1" applyFont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/>
    </xf>
    <xf numFmtId="0" fontId="5" fillId="3" borderId="0" xfId="0" applyFont="1" applyFill="1"/>
    <xf numFmtId="0" fontId="2" fillId="4" borderId="1" xfId="0" applyNumberFormat="1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5" fillId="0" borderId="0" xfId="0" applyFont="1" applyFill="1"/>
    <xf numFmtId="0" fontId="8" fillId="0" borderId="0" xfId="0" applyFont="1" applyFill="1" applyAlignment="1">
      <alignment horizontal="center" vertical="center"/>
    </xf>
    <xf numFmtId="0" fontId="6" fillId="0" borderId="0" xfId="0" applyFont="1" applyFill="1"/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8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1" xfId="0" applyBorder="1" applyAlignment="1">
      <alignment horizontal="center" wrapText="1"/>
    </xf>
    <xf numFmtId="0" fontId="0" fillId="2" borderId="5" xfId="0" applyFill="1" applyBorder="1" applyAlignment="1">
      <alignment horizontal="right"/>
    </xf>
    <xf numFmtId="0" fontId="0" fillId="2" borderId="6" xfId="0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0" fontId="0" fillId="3" borderId="6" xfId="0" applyFill="1" applyBorder="1" applyAlignment="1">
      <alignment horizontal="right"/>
    </xf>
    <xf numFmtId="0" fontId="0" fillId="3" borderId="7" xfId="0" applyFill="1" applyBorder="1" applyAlignment="1">
      <alignment horizontal="right"/>
    </xf>
    <xf numFmtId="0" fontId="0" fillId="5" borderId="5" xfId="0" applyFill="1" applyBorder="1" applyAlignment="1">
      <alignment horizontal="right"/>
    </xf>
    <xf numFmtId="0" fontId="0" fillId="5" borderId="6" xfId="0" applyFill="1" applyBorder="1" applyAlignment="1">
      <alignment horizontal="right"/>
    </xf>
    <xf numFmtId="0" fontId="0" fillId="6" borderId="5" xfId="0" applyFill="1" applyBorder="1" applyAlignment="1">
      <alignment horizontal="right"/>
    </xf>
    <xf numFmtId="0" fontId="0" fillId="6" borderId="6" xfId="0" applyFill="1" applyBorder="1" applyAlignment="1">
      <alignment horizontal="right"/>
    </xf>
    <xf numFmtId="0" fontId="0" fillId="6" borderId="7" xfId="0" applyFill="1" applyBorder="1" applyAlignment="1">
      <alignment horizontal="right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6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3" borderId="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3" borderId="5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5" borderId="5" xfId="0" applyFill="1" applyBorder="1" applyAlignment="1">
      <alignment horizontal="left" vertical="center"/>
    </xf>
    <xf numFmtId="0" fontId="0" fillId="5" borderId="6" xfId="0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 readingOrder="1"/>
    </xf>
    <xf numFmtId="0" fontId="1" fillId="0" borderId="0" xfId="0" applyNumberFormat="1" applyFont="1" applyBorder="1" applyAlignment="1">
      <alignment horizontal="center" readingOrder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165" fontId="1" fillId="0" borderId="1" xfId="0" applyNumberFormat="1" applyFont="1" applyFill="1" applyBorder="1" applyAlignment="1">
      <alignment horizontal="center" vertical="center" readingOrder="1"/>
    </xf>
    <xf numFmtId="0" fontId="9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I21" sqref="I21"/>
    </sheetView>
  </sheetViews>
  <sheetFormatPr baseColWidth="10" defaultRowHeight="15" x14ac:dyDescent="0.25"/>
  <cols>
    <col min="1" max="1" width="9.140625" customWidth="1"/>
    <col min="2" max="2" width="26.85546875" customWidth="1"/>
    <col min="4" max="4" width="17.5703125" style="34" customWidth="1"/>
  </cols>
  <sheetData>
    <row r="1" spans="1:6" ht="23.25" x14ac:dyDescent="0.35">
      <c r="A1" s="61" t="s">
        <v>36</v>
      </c>
    </row>
    <row r="2" spans="1:6" ht="8.25" customHeight="1" thickBot="1" x14ac:dyDescent="0.3"/>
    <row r="3" spans="1:6" ht="60" customHeight="1" thickBot="1" x14ac:dyDescent="0.3">
      <c r="A3" s="65" t="s">
        <v>82</v>
      </c>
      <c r="B3" s="65" t="s">
        <v>37</v>
      </c>
      <c r="C3" s="65" t="s">
        <v>43</v>
      </c>
      <c r="D3" s="68" t="s">
        <v>84</v>
      </c>
      <c r="E3" s="65" t="s">
        <v>44</v>
      </c>
    </row>
    <row r="4" spans="1:6" ht="15.75" thickBot="1" x14ac:dyDescent="0.3">
      <c r="A4" s="71" t="s">
        <v>38</v>
      </c>
      <c r="B4" s="94" t="s">
        <v>56</v>
      </c>
      <c r="C4" s="90" t="s">
        <v>40</v>
      </c>
      <c r="D4" s="91">
        <v>0</v>
      </c>
      <c r="E4" s="112" t="s">
        <v>41</v>
      </c>
      <c r="F4">
        <v>0</v>
      </c>
    </row>
    <row r="5" spans="1:6" ht="15.75" thickBot="1" x14ac:dyDescent="0.3">
      <c r="A5" s="72" t="s">
        <v>39</v>
      </c>
      <c r="B5" s="94"/>
      <c r="C5" s="90"/>
      <c r="D5" s="92"/>
      <c r="E5" s="112"/>
    </row>
    <row r="6" spans="1:6" ht="15.75" thickBot="1" x14ac:dyDescent="0.3">
      <c r="A6" s="69" t="s">
        <v>47</v>
      </c>
      <c r="B6" s="97" t="s">
        <v>57</v>
      </c>
      <c r="C6" s="82" t="s">
        <v>40</v>
      </c>
      <c r="D6" s="98">
        <v>1</v>
      </c>
      <c r="E6" s="112"/>
      <c r="F6">
        <v>1</v>
      </c>
    </row>
    <row r="7" spans="1:6" ht="15.75" thickBot="1" x14ac:dyDescent="0.3">
      <c r="A7" s="70" t="s">
        <v>48</v>
      </c>
      <c r="B7" s="97"/>
      <c r="C7" s="82"/>
      <c r="D7" s="99"/>
      <c r="E7" s="112"/>
    </row>
    <row r="8" spans="1:6" ht="15.75" thickBot="1" x14ac:dyDescent="0.3">
      <c r="A8" s="74" t="s">
        <v>49</v>
      </c>
      <c r="B8" s="89" t="s">
        <v>58</v>
      </c>
      <c r="C8" s="83" t="s">
        <v>40</v>
      </c>
      <c r="D8" s="85">
        <v>2</v>
      </c>
      <c r="E8" s="112"/>
      <c r="F8">
        <v>2</v>
      </c>
    </row>
    <row r="9" spans="1:6" ht="15.75" thickBot="1" x14ac:dyDescent="0.3">
      <c r="A9" s="75" t="s">
        <v>50</v>
      </c>
      <c r="B9" s="89"/>
      <c r="C9" s="83"/>
      <c r="D9" s="86"/>
      <c r="E9" s="112"/>
    </row>
    <row r="10" spans="1:6" ht="15.75" thickBot="1" x14ac:dyDescent="0.3">
      <c r="A10" s="76" t="s">
        <v>51</v>
      </c>
      <c r="B10" s="88" t="s">
        <v>83</v>
      </c>
      <c r="C10" s="84" t="s">
        <v>40</v>
      </c>
      <c r="D10" s="100">
        <v>3</v>
      </c>
      <c r="E10" s="112"/>
      <c r="F10">
        <v>3</v>
      </c>
    </row>
    <row r="11" spans="1:6" ht="15.75" thickBot="1" x14ac:dyDescent="0.3">
      <c r="A11" s="77" t="s">
        <v>52</v>
      </c>
      <c r="B11" s="88"/>
      <c r="C11" s="84"/>
      <c r="D11" s="104"/>
      <c r="E11" s="112"/>
    </row>
    <row r="12" spans="1:6" ht="15.75" thickBot="1" x14ac:dyDescent="0.3">
      <c r="A12" s="67" t="s">
        <v>53</v>
      </c>
      <c r="B12" s="87" t="s">
        <v>59</v>
      </c>
      <c r="C12" s="112" t="s">
        <v>40</v>
      </c>
      <c r="D12" s="102">
        <v>4</v>
      </c>
      <c r="E12" s="112"/>
      <c r="F12">
        <v>4</v>
      </c>
    </row>
    <row r="13" spans="1:6" ht="15.75" thickBot="1" x14ac:dyDescent="0.3">
      <c r="A13" s="66" t="s">
        <v>54</v>
      </c>
      <c r="B13" s="87"/>
      <c r="C13" s="112"/>
      <c r="D13" s="103"/>
      <c r="E13" s="112"/>
    </row>
    <row r="14" spans="1:6" ht="15" customHeight="1" thickBot="1" x14ac:dyDescent="0.3">
      <c r="A14" s="71" t="s">
        <v>60</v>
      </c>
      <c r="B14" s="107" t="s">
        <v>56</v>
      </c>
      <c r="C14" s="90" t="s">
        <v>40</v>
      </c>
      <c r="D14" s="91">
        <v>30</v>
      </c>
      <c r="E14" s="105" t="s">
        <v>42</v>
      </c>
      <c r="F14">
        <f>HEX2DEC(D14)</f>
        <v>48</v>
      </c>
    </row>
    <row r="15" spans="1:6" ht="15.75" thickBot="1" x14ac:dyDescent="0.3">
      <c r="A15" s="72" t="s">
        <v>61</v>
      </c>
      <c r="B15" s="93"/>
      <c r="C15" s="90"/>
      <c r="D15" s="92"/>
      <c r="E15" s="105"/>
    </row>
    <row r="16" spans="1:6" ht="15.75" thickBot="1" x14ac:dyDescent="0.3">
      <c r="A16" s="69" t="s">
        <v>62</v>
      </c>
      <c r="B16" s="108" t="s">
        <v>57</v>
      </c>
      <c r="C16" s="82" t="s">
        <v>40</v>
      </c>
      <c r="D16" s="98">
        <v>31</v>
      </c>
      <c r="E16" s="105"/>
      <c r="F16">
        <f t="shared" ref="F16:F20" si="0">HEX2DEC(D16)</f>
        <v>49</v>
      </c>
    </row>
    <row r="17" spans="1:7" ht="15.75" thickBot="1" x14ac:dyDescent="0.3">
      <c r="A17" s="70" t="s">
        <v>63</v>
      </c>
      <c r="B17" s="109"/>
      <c r="C17" s="82"/>
      <c r="D17" s="99"/>
      <c r="E17" s="105"/>
    </row>
    <row r="18" spans="1:7" ht="15.75" thickBot="1" x14ac:dyDescent="0.3">
      <c r="A18" s="74" t="s">
        <v>64</v>
      </c>
      <c r="B18" s="110" t="s">
        <v>58</v>
      </c>
      <c r="C18" s="83" t="s">
        <v>40</v>
      </c>
      <c r="D18" s="85">
        <v>32</v>
      </c>
      <c r="E18" s="105"/>
      <c r="F18">
        <f t="shared" si="0"/>
        <v>50</v>
      </c>
    </row>
    <row r="19" spans="1:7" ht="15.75" thickBot="1" x14ac:dyDescent="0.3">
      <c r="A19" s="75" t="s">
        <v>65</v>
      </c>
      <c r="B19" s="111"/>
      <c r="C19" s="83"/>
      <c r="D19" s="86"/>
      <c r="E19" s="105"/>
    </row>
    <row r="20" spans="1:7" ht="15.75" thickBot="1" x14ac:dyDescent="0.3">
      <c r="A20" s="76" t="s">
        <v>66</v>
      </c>
      <c r="B20" s="88" t="s">
        <v>83</v>
      </c>
      <c r="C20" s="84" t="s">
        <v>40</v>
      </c>
      <c r="D20" s="100">
        <v>33</v>
      </c>
      <c r="E20" s="105"/>
      <c r="F20">
        <f t="shared" si="0"/>
        <v>51</v>
      </c>
    </row>
    <row r="21" spans="1:7" ht="15.75" thickBot="1" x14ac:dyDescent="0.3">
      <c r="A21" s="78" t="s">
        <v>67</v>
      </c>
      <c r="B21" s="88"/>
      <c r="C21" s="100"/>
      <c r="D21" s="101"/>
      <c r="E21" s="106"/>
    </row>
    <row r="22" spans="1:7" ht="16.5" thickTop="1" thickBot="1" x14ac:dyDescent="0.3">
      <c r="A22" s="113"/>
      <c r="B22" s="114"/>
      <c r="C22" s="114"/>
      <c r="D22" s="114"/>
      <c r="E22" s="115"/>
    </row>
    <row r="23" spans="1:7" ht="16.5" thickTop="1" thickBot="1" x14ac:dyDescent="0.3">
      <c r="A23" s="73" t="s">
        <v>45</v>
      </c>
      <c r="B23" s="93" t="s">
        <v>56</v>
      </c>
      <c r="C23" s="92" t="s">
        <v>40</v>
      </c>
      <c r="D23" s="95">
        <v>40</v>
      </c>
      <c r="E23" s="96" t="s">
        <v>55</v>
      </c>
      <c r="F23">
        <f>HEX2DEC(D23)-64</f>
        <v>0</v>
      </c>
      <c r="G23">
        <v>64</v>
      </c>
    </row>
    <row r="24" spans="1:7" ht="15.75" thickBot="1" x14ac:dyDescent="0.3">
      <c r="A24" s="72" t="s">
        <v>46</v>
      </c>
      <c r="B24" s="94"/>
      <c r="C24" s="90"/>
      <c r="D24" s="92"/>
      <c r="E24" s="96"/>
    </row>
    <row r="25" spans="1:7" ht="15.75" thickBot="1" x14ac:dyDescent="0.3">
      <c r="A25" s="69" t="s">
        <v>68</v>
      </c>
      <c r="B25" s="97" t="s">
        <v>57</v>
      </c>
      <c r="C25" s="82" t="s">
        <v>40</v>
      </c>
      <c r="D25" s="98">
        <v>41</v>
      </c>
      <c r="E25" s="96"/>
      <c r="F25">
        <f>HEX2DEC(D25)-64</f>
        <v>1</v>
      </c>
      <c r="G25">
        <v>65</v>
      </c>
    </row>
    <row r="26" spans="1:7" ht="15.75" thickBot="1" x14ac:dyDescent="0.3">
      <c r="A26" s="70" t="s">
        <v>69</v>
      </c>
      <c r="B26" s="97"/>
      <c r="C26" s="82"/>
      <c r="D26" s="99"/>
      <c r="E26" s="96"/>
    </row>
    <row r="27" spans="1:7" ht="15.75" thickBot="1" x14ac:dyDescent="0.3">
      <c r="A27" s="74" t="s">
        <v>70</v>
      </c>
      <c r="B27" s="89" t="s">
        <v>58</v>
      </c>
      <c r="C27" s="83" t="s">
        <v>40</v>
      </c>
      <c r="D27" s="85">
        <v>42</v>
      </c>
      <c r="E27" s="96"/>
      <c r="F27">
        <f>HEX2DEC(D27)-64</f>
        <v>2</v>
      </c>
      <c r="G27">
        <v>66</v>
      </c>
    </row>
    <row r="28" spans="1:7" ht="15.75" thickBot="1" x14ac:dyDescent="0.3">
      <c r="A28" s="75" t="s">
        <v>71</v>
      </c>
      <c r="B28" s="89"/>
      <c r="C28" s="83"/>
      <c r="D28" s="86"/>
      <c r="E28" s="96"/>
    </row>
    <row r="29" spans="1:7" ht="15.75" thickBot="1" x14ac:dyDescent="0.3">
      <c r="A29" s="76" t="s">
        <v>72</v>
      </c>
      <c r="B29" s="88" t="s">
        <v>83</v>
      </c>
      <c r="C29" s="84" t="s">
        <v>40</v>
      </c>
      <c r="D29" s="100">
        <v>43</v>
      </c>
      <c r="E29" s="96"/>
      <c r="F29">
        <f>HEX2DEC(D29)-64</f>
        <v>3</v>
      </c>
      <c r="G29">
        <v>67</v>
      </c>
    </row>
    <row r="30" spans="1:7" ht="15.75" thickBot="1" x14ac:dyDescent="0.3">
      <c r="A30" s="77" t="s">
        <v>73</v>
      </c>
      <c r="B30" s="88"/>
      <c r="C30" s="84"/>
      <c r="D30" s="104"/>
      <c r="E30" s="96"/>
    </row>
    <row r="31" spans="1:7" ht="15.75" thickBot="1" x14ac:dyDescent="0.3">
      <c r="A31" s="71" t="s">
        <v>74</v>
      </c>
      <c r="B31" s="107" t="s">
        <v>56</v>
      </c>
      <c r="C31" s="90" t="s">
        <v>40</v>
      </c>
      <c r="D31" s="91">
        <v>70</v>
      </c>
      <c r="E31" s="105" t="s">
        <v>55</v>
      </c>
      <c r="F31">
        <f>HEX2DEC(D31)-64</f>
        <v>48</v>
      </c>
      <c r="G31">
        <v>112</v>
      </c>
    </row>
    <row r="32" spans="1:7" ht="15.75" thickBot="1" x14ac:dyDescent="0.3">
      <c r="A32" s="72" t="s">
        <v>75</v>
      </c>
      <c r="B32" s="93"/>
      <c r="C32" s="90"/>
      <c r="D32" s="92"/>
      <c r="E32" s="105"/>
    </row>
    <row r="33" spans="1:7" ht="15.75" thickBot="1" x14ac:dyDescent="0.3">
      <c r="A33" s="69" t="s">
        <v>76</v>
      </c>
      <c r="B33" s="108" t="s">
        <v>57</v>
      </c>
      <c r="C33" s="82" t="s">
        <v>40</v>
      </c>
      <c r="D33" s="98">
        <v>71</v>
      </c>
      <c r="E33" s="105"/>
      <c r="F33">
        <f>HEX2DEC(D33)-64</f>
        <v>49</v>
      </c>
      <c r="G33">
        <v>113</v>
      </c>
    </row>
    <row r="34" spans="1:7" ht="15.75" thickBot="1" x14ac:dyDescent="0.3">
      <c r="A34" s="70" t="s">
        <v>77</v>
      </c>
      <c r="B34" s="109"/>
      <c r="C34" s="82"/>
      <c r="D34" s="99"/>
      <c r="E34" s="105"/>
    </row>
    <row r="35" spans="1:7" ht="15.75" thickBot="1" x14ac:dyDescent="0.3">
      <c r="A35" s="74" t="s">
        <v>78</v>
      </c>
      <c r="B35" s="110" t="s">
        <v>58</v>
      </c>
      <c r="C35" s="83" t="s">
        <v>40</v>
      </c>
      <c r="D35" s="85">
        <v>72</v>
      </c>
      <c r="E35" s="105"/>
      <c r="F35">
        <f>HEX2DEC(D35)-64</f>
        <v>50</v>
      </c>
      <c r="G35">
        <v>114</v>
      </c>
    </row>
    <row r="36" spans="1:7" ht="15.75" thickBot="1" x14ac:dyDescent="0.3">
      <c r="A36" s="75" t="s">
        <v>79</v>
      </c>
      <c r="B36" s="111"/>
      <c r="C36" s="83"/>
      <c r="D36" s="86"/>
      <c r="E36" s="105"/>
    </row>
    <row r="37" spans="1:7" ht="15.75" thickBot="1" x14ac:dyDescent="0.3">
      <c r="A37" s="76" t="s">
        <v>80</v>
      </c>
      <c r="B37" s="88" t="s">
        <v>83</v>
      </c>
      <c r="C37" s="84" t="s">
        <v>40</v>
      </c>
      <c r="D37" s="100">
        <v>73</v>
      </c>
      <c r="E37" s="105"/>
      <c r="F37">
        <f>HEX2DEC(D37)-64</f>
        <v>51</v>
      </c>
      <c r="G37">
        <v>115</v>
      </c>
    </row>
    <row r="38" spans="1:7" ht="15.75" thickBot="1" x14ac:dyDescent="0.3">
      <c r="A38" s="77" t="s">
        <v>81</v>
      </c>
      <c r="B38" s="88"/>
      <c r="C38" s="84"/>
      <c r="D38" s="104"/>
      <c r="E38" s="105"/>
    </row>
    <row r="39" spans="1:7" x14ac:dyDescent="0.25">
      <c r="B39" s="63"/>
      <c r="C39" s="62"/>
      <c r="E39" s="64"/>
    </row>
    <row r="40" spans="1:7" x14ac:dyDescent="0.25">
      <c r="B40" s="63"/>
      <c r="C40" s="62"/>
      <c r="E40" s="64"/>
    </row>
    <row r="41" spans="1:7" x14ac:dyDescent="0.25">
      <c r="E41" s="64"/>
    </row>
    <row r="42" spans="1:7" x14ac:dyDescent="0.25">
      <c r="E42" s="64"/>
    </row>
  </sheetData>
  <mergeCells count="56">
    <mergeCell ref="E31:E38"/>
    <mergeCell ref="C20:C21"/>
    <mergeCell ref="C23:C24"/>
    <mergeCell ref="C25:C26"/>
    <mergeCell ref="C27:C28"/>
    <mergeCell ref="C29:C30"/>
    <mergeCell ref="A22:E22"/>
    <mergeCell ref="D29:D30"/>
    <mergeCell ref="B31:B32"/>
    <mergeCell ref="D31:D32"/>
    <mergeCell ref="B33:B34"/>
    <mergeCell ref="D33:D34"/>
    <mergeCell ref="B35:B36"/>
    <mergeCell ref="D35:D36"/>
    <mergeCell ref="B37:B38"/>
    <mergeCell ref="D37:D38"/>
    <mergeCell ref="B6:B7"/>
    <mergeCell ref="E14:E21"/>
    <mergeCell ref="B14:B15"/>
    <mergeCell ref="B16:B17"/>
    <mergeCell ref="B18:B19"/>
    <mergeCell ref="B20:B21"/>
    <mergeCell ref="E4:E13"/>
    <mergeCell ref="C4:C5"/>
    <mergeCell ref="C6:C7"/>
    <mergeCell ref="C8:C9"/>
    <mergeCell ref="C10:C11"/>
    <mergeCell ref="C12:C13"/>
    <mergeCell ref="C14:C15"/>
    <mergeCell ref="C16:C17"/>
    <mergeCell ref="C18:C19"/>
    <mergeCell ref="D6:D7"/>
    <mergeCell ref="D4:D5"/>
    <mergeCell ref="B23:B24"/>
    <mergeCell ref="D23:D24"/>
    <mergeCell ref="E23:E30"/>
    <mergeCell ref="B25:B26"/>
    <mergeCell ref="D25:D26"/>
    <mergeCell ref="B27:B28"/>
    <mergeCell ref="D27:D28"/>
    <mergeCell ref="D20:D21"/>
    <mergeCell ref="D18:D19"/>
    <mergeCell ref="D16:D17"/>
    <mergeCell ref="D14:D15"/>
    <mergeCell ref="D12:D13"/>
    <mergeCell ref="D10:D11"/>
    <mergeCell ref="B4:B5"/>
    <mergeCell ref="B29:B30"/>
    <mergeCell ref="C33:C34"/>
    <mergeCell ref="C35:C36"/>
    <mergeCell ref="C37:C38"/>
    <mergeCell ref="D8:D9"/>
    <mergeCell ref="B12:B13"/>
    <mergeCell ref="B10:B11"/>
    <mergeCell ref="B8:B9"/>
    <mergeCell ref="C31:C3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131"/>
  <sheetViews>
    <sheetView workbookViewId="0">
      <selection activeCell="N33" sqref="N33"/>
    </sheetView>
  </sheetViews>
  <sheetFormatPr baseColWidth="10" defaultRowHeight="14.25" x14ac:dyDescent="0.2"/>
  <cols>
    <col min="1" max="1" width="8.7109375" style="40" customWidth="1"/>
    <col min="2" max="3" width="9.85546875" style="40" customWidth="1"/>
    <col min="4" max="4" width="9.42578125" style="40" customWidth="1"/>
    <col min="5" max="5" width="11.42578125" style="40"/>
    <col min="6" max="6" width="13.85546875" style="40" customWidth="1"/>
    <col min="7" max="7" width="10.28515625" style="40" customWidth="1"/>
    <col min="8" max="8" width="8" style="40" customWidth="1"/>
    <col min="9" max="9" width="9.28515625" style="40" customWidth="1"/>
    <col min="10" max="10" width="7.28515625" style="41" customWidth="1"/>
    <col min="11" max="11" width="8.85546875" style="41" customWidth="1"/>
    <col min="12" max="12" width="8.85546875" style="58" customWidth="1"/>
    <col min="13" max="13" width="11.42578125" style="41"/>
    <col min="14" max="14" width="13.7109375" style="41" customWidth="1"/>
    <col min="15" max="16384" width="11.42578125" style="41"/>
  </cols>
  <sheetData>
    <row r="1" spans="1:19" ht="23.25" x14ac:dyDescent="0.2">
      <c r="A1" s="116" t="s">
        <v>31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57"/>
    </row>
    <row r="2" spans="1:19" ht="15" thickBot="1" x14ac:dyDescent="0.25"/>
    <row r="3" spans="1:19" s="38" customFormat="1" ht="33" customHeight="1" thickBot="1" x14ac:dyDescent="0.25">
      <c r="A3" s="50" t="s">
        <v>16</v>
      </c>
      <c r="B3" s="50" t="s">
        <v>17</v>
      </c>
      <c r="C3" s="50" t="s">
        <v>18</v>
      </c>
      <c r="D3" s="50" t="s">
        <v>22</v>
      </c>
      <c r="E3" s="50" t="s">
        <v>19</v>
      </c>
      <c r="F3" s="50" t="s">
        <v>20</v>
      </c>
      <c r="G3" s="46" t="s">
        <v>3</v>
      </c>
      <c r="H3" s="46" t="s">
        <v>4</v>
      </c>
      <c r="I3" s="46" t="s">
        <v>24</v>
      </c>
      <c r="J3" s="43" t="s">
        <v>5</v>
      </c>
      <c r="K3" s="42" t="s">
        <v>7</v>
      </c>
      <c r="L3" s="59"/>
    </row>
    <row r="4" spans="1:19" s="39" customFormat="1" ht="12" customHeight="1" thickBot="1" x14ac:dyDescent="0.25">
      <c r="A4" s="51">
        <v>1</v>
      </c>
      <c r="B4" s="52">
        <v>300</v>
      </c>
      <c r="C4" s="52">
        <v>3</v>
      </c>
      <c r="D4" s="52">
        <v>8.67</v>
      </c>
      <c r="E4" s="52">
        <f t="shared" ref="E4:E67" si="0">B4*(POWER(EXP((LN(B4/C4))/125),-(A4-1)))</f>
        <v>300</v>
      </c>
      <c r="F4" s="52">
        <f t="shared" ref="F4:F67" si="1">E4/D4</f>
        <v>34.602076124567475</v>
      </c>
      <c r="G4" s="47">
        <f t="shared" ref="G4:G62" si="2">5*(22/10.82)*4.995/4096</f>
        <v>1.2397695601317005E-2</v>
      </c>
      <c r="H4" s="48">
        <f>ROUND(F4/G4,0)</f>
        <v>2791</v>
      </c>
      <c r="I4" s="49">
        <f>H4*G4</f>
        <v>34.601968423275764</v>
      </c>
      <c r="J4" s="36">
        <v>1</v>
      </c>
      <c r="K4" s="35" t="str">
        <f>DEC2HEX(H4+J4*8192,4)</f>
        <v>2AE7</v>
      </c>
      <c r="L4" s="60"/>
      <c r="N4" s="117" t="s">
        <v>10</v>
      </c>
      <c r="O4" s="118"/>
      <c r="P4" s="119"/>
    </row>
    <row r="5" spans="1:19" s="39" customFormat="1" ht="12" customHeight="1" thickBot="1" x14ac:dyDescent="0.25">
      <c r="A5" s="51">
        <v>1</v>
      </c>
      <c r="B5" s="52">
        <v>300</v>
      </c>
      <c r="C5" s="52">
        <v>3</v>
      </c>
      <c r="D5" s="52">
        <v>8.67</v>
      </c>
      <c r="E5" s="52">
        <f t="shared" si="0"/>
        <v>300</v>
      </c>
      <c r="F5" s="52">
        <f t="shared" si="1"/>
        <v>34.602076124567475</v>
      </c>
      <c r="G5" s="47">
        <f t="shared" si="2"/>
        <v>1.2397695601317005E-2</v>
      </c>
      <c r="H5" s="48">
        <f t="shared" ref="H5:H68" si="3">ROUND(F5/G5,0)</f>
        <v>2791</v>
      </c>
      <c r="I5" s="49">
        <f t="shared" ref="I5:I68" si="4">H5*G5</f>
        <v>34.601968423275764</v>
      </c>
      <c r="J5" s="36">
        <v>1</v>
      </c>
      <c r="K5" s="35" t="str">
        <f t="shared" ref="K5:K68" si="5">DEC2HEX(H5+J5*8192,4)</f>
        <v>2AE7</v>
      </c>
      <c r="L5" s="60"/>
      <c r="N5" s="37" t="s">
        <v>12</v>
      </c>
      <c r="O5" s="36" t="s">
        <v>13</v>
      </c>
      <c r="P5" s="36" t="s">
        <v>14</v>
      </c>
    </row>
    <row r="6" spans="1:19" s="39" customFormat="1" ht="12" customHeight="1" thickBot="1" x14ac:dyDescent="0.25">
      <c r="A6" s="51">
        <v>1</v>
      </c>
      <c r="B6" s="52">
        <v>300</v>
      </c>
      <c r="C6" s="52">
        <v>3</v>
      </c>
      <c r="D6" s="52">
        <v>8.67</v>
      </c>
      <c r="E6" s="52">
        <f t="shared" si="0"/>
        <v>300</v>
      </c>
      <c r="F6" s="52">
        <f t="shared" si="1"/>
        <v>34.602076124567475</v>
      </c>
      <c r="G6" s="47">
        <f t="shared" si="2"/>
        <v>1.2397695601317005E-2</v>
      </c>
      <c r="H6" s="48">
        <f t="shared" si="3"/>
        <v>2791</v>
      </c>
      <c r="I6" s="49">
        <f t="shared" si="4"/>
        <v>34.601968423275764</v>
      </c>
      <c r="J6" s="36">
        <v>1</v>
      </c>
      <c r="K6" s="35" t="str">
        <f t="shared" si="5"/>
        <v>2AE7</v>
      </c>
      <c r="L6" s="60"/>
      <c r="N6" s="37" t="s">
        <v>11</v>
      </c>
      <c r="O6" s="36">
        <v>1</v>
      </c>
      <c r="P6" s="36">
        <v>0</v>
      </c>
    </row>
    <row r="7" spans="1:19" s="39" customFormat="1" ht="12" customHeight="1" thickBot="1" x14ac:dyDescent="0.25">
      <c r="A7" s="51">
        <v>2</v>
      </c>
      <c r="B7" s="52">
        <v>300</v>
      </c>
      <c r="C7" s="52">
        <v>3</v>
      </c>
      <c r="D7" s="52">
        <v>8.67</v>
      </c>
      <c r="E7" s="52">
        <f t="shared" si="0"/>
        <v>289.14870708719116</v>
      </c>
      <c r="F7" s="52">
        <f t="shared" si="1"/>
        <v>33.350485246504171</v>
      </c>
      <c r="G7" s="47">
        <f t="shared" si="2"/>
        <v>1.2397695601317005E-2</v>
      </c>
      <c r="H7" s="48">
        <f t="shared" si="3"/>
        <v>2690</v>
      </c>
      <c r="I7" s="49">
        <f t="shared" si="4"/>
        <v>33.349801167542743</v>
      </c>
      <c r="J7" s="36">
        <v>1</v>
      </c>
      <c r="K7" s="35" t="str">
        <f t="shared" si="5"/>
        <v>2A82</v>
      </c>
      <c r="L7" s="60"/>
      <c r="N7" s="37" t="s">
        <v>15</v>
      </c>
      <c r="O7" s="36">
        <v>0</v>
      </c>
      <c r="P7" s="36">
        <v>1</v>
      </c>
    </row>
    <row r="8" spans="1:19" s="39" customFormat="1" ht="12" customHeight="1" thickBot="1" x14ac:dyDescent="0.25">
      <c r="A8" s="51">
        <v>3</v>
      </c>
      <c r="B8" s="52">
        <v>300</v>
      </c>
      <c r="C8" s="52">
        <v>3</v>
      </c>
      <c r="D8" s="52">
        <v>8.67</v>
      </c>
      <c r="E8" s="52">
        <f t="shared" si="0"/>
        <v>278.68991603398086</v>
      </c>
      <c r="F8" s="52">
        <f t="shared" si="1"/>
        <v>32.144165632523745</v>
      </c>
      <c r="G8" s="47">
        <f t="shared" si="2"/>
        <v>1.2397695601317005E-2</v>
      </c>
      <c r="H8" s="48">
        <f t="shared" si="3"/>
        <v>2593</v>
      </c>
      <c r="I8" s="49">
        <f t="shared" si="4"/>
        <v>32.147224694214991</v>
      </c>
      <c r="J8" s="36">
        <v>1</v>
      </c>
      <c r="K8" s="35" t="str">
        <f t="shared" si="5"/>
        <v>2A21</v>
      </c>
      <c r="L8" s="60"/>
      <c r="N8" s="44" t="s">
        <v>21</v>
      </c>
      <c r="O8" s="45"/>
    </row>
    <row r="9" spans="1:19" s="39" customFormat="1" ht="12" customHeight="1" thickBot="1" x14ac:dyDescent="0.25">
      <c r="A9" s="51">
        <v>4</v>
      </c>
      <c r="B9" s="52">
        <v>300</v>
      </c>
      <c r="C9" s="52">
        <v>3</v>
      </c>
      <c r="D9" s="52">
        <v>8.67</v>
      </c>
      <c r="E9" s="52">
        <f t="shared" si="0"/>
        <v>268.60942966487801</v>
      </c>
      <c r="F9" s="52">
        <f t="shared" si="1"/>
        <v>30.981479776802537</v>
      </c>
      <c r="G9" s="47">
        <f t="shared" si="2"/>
        <v>1.2397695601317005E-2</v>
      </c>
      <c r="H9" s="48">
        <f t="shared" si="3"/>
        <v>2499</v>
      </c>
      <c r="I9" s="49">
        <f t="shared" si="4"/>
        <v>30.981841307691194</v>
      </c>
      <c r="J9" s="36">
        <v>1</v>
      </c>
      <c r="K9" s="35" t="str">
        <f t="shared" si="5"/>
        <v>29C3</v>
      </c>
      <c r="L9" s="60"/>
      <c r="N9" s="45" t="s">
        <v>23</v>
      </c>
      <c r="O9" s="45"/>
      <c r="P9" s="45"/>
    </row>
    <row r="10" spans="1:19" s="39" customFormat="1" ht="12" customHeight="1" thickBot="1" x14ac:dyDescent="0.25">
      <c r="A10" s="51">
        <v>5</v>
      </c>
      <c r="B10" s="52">
        <v>300</v>
      </c>
      <c r="C10" s="52">
        <v>3</v>
      </c>
      <c r="D10" s="52">
        <v>8.67</v>
      </c>
      <c r="E10" s="52">
        <f t="shared" si="0"/>
        <v>258.89356433009095</v>
      </c>
      <c r="F10" s="52">
        <f t="shared" si="1"/>
        <v>29.86084940370138</v>
      </c>
      <c r="G10" s="47">
        <f t="shared" si="2"/>
        <v>1.2397695601317005E-2</v>
      </c>
      <c r="H10" s="48">
        <f t="shared" si="3"/>
        <v>2409</v>
      </c>
      <c r="I10" s="49">
        <f t="shared" si="4"/>
        <v>29.866048703572666</v>
      </c>
      <c r="J10" s="36">
        <v>1</v>
      </c>
      <c r="K10" s="35" t="str">
        <f t="shared" si="5"/>
        <v>2969</v>
      </c>
      <c r="L10" s="60"/>
    </row>
    <row r="11" spans="1:19" s="39" customFormat="1" ht="12" customHeight="1" thickBot="1" x14ac:dyDescent="0.25">
      <c r="A11" s="51">
        <v>6</v>
      </c>
      <c r="B11" s="52">
        <v>300</v>
      </c>
      <c r="C11" s="52">
        <v>3</v>
      </c>
      <c r="D11" s="52">
        <v>8.67</v>
      </c>
      <c r="E11" s="52">
        <f t="shared" si="0"/>
        <v>249.52913133080116</v>
      </c>
      <c r="F11" s="52">
        <f t="shared" si="1"/>
        <v>28.780753325351924</v>
      </c>
      <c r="G11" s="47">
        <f t="shared" si="2"/>
        <v>1.2397695601317005E-2</v>
      </c>
      <c r="H11" s="48">
        <f t="shared" si="3"/>
        <v>2321</v>
      </c>
      <c r="I11" s="49">
        <f t="shared" si="4"/>
        <v>28.775051490656768</v>
      </c>
      <c r="J11" s="36">
        <v>1</v>
      </c>
      <c r="K11" s="35" t="str">
        <f t="shared" si="5"/>
        <v>2911</v>
      </c>
      <c r="L11" s="60"/>
    </row>
    <row r="12" spans="1:19" s="39" customFormat="1" ht="12" customHeight="1" thickBot="1" x14ac:dyDescent="0.25">
      <c r="A12" s="51">
        <v>7</v>
      </c>
      <c r="B12" s="52">
        <v>300</v>
      </c>
      <c r="C12" s="52">
        <v>3</v>
      </c>
      <c r="D12" s="52">
        <v>8.67</v>
      </c>
      <c r="E12" s="52">
        <f t="shared" si="0"/>
        <v>240.50341901630355</v>
      </c>
      <c r="F12" s="52">
        <f t="shared" si="1"/>
        <v>27.739725376736281</v>
      </c>
      <c r="G12" s="47">
        <f t="shared" si="2"/>
        <v>1.2397695601317005E-2</v>
      </c>
      <c r="H12" s="48">
        <f t="shared" si="3"/>
        <v>2237</v>
      </c>
      <c r="I12" s="49">
        <f t="shared" si="4"/>
        <v>27.733645060146142</v>
      </c>
      <c r="J12" s="36">
        <v>1</v>
      </c>
      <c r="K12" s="35" t="str">
        <f t="shared" si="5"/>
        <v>28BD</v>
      </c>
      <c r="L12" s="60"/>
    </row>
    <row r="13" spans="1:19" s="39" customFormat="1" ht="12" customHeight="1" thickBot="1" x14ac:dyDescent="0.25">
      <c r="A13" s="51">
        <v>8</v>
      </c>
      <c r="B13" s="52">
        <v>300</v>
      </c>
      <c r="C13" s="52">
        <v>3</v>
      </c>
      <c r="D13" s="52">
        <v>8.67</v>
      </c>
      <c r="E13" s="52">
        <f t="shared" si="0"/>
        <v>231.80417552871049</v>
      </c>
      <c r="F13" s="52">
        <f t="shared" si="1"/>
        <v>26.736352425456804</v>
      </c>
      <c r="G13" s="47">
        <f t="shared" si="2"/>
        <v>1.2397695601317005E-2</v>
      </c>
      <c r="H13" s="48">
        <f t="shared" si="3"/>
        <v>2157</v>
      </c>
      <c r="I13" s="49">
        <f t="shared" si="4"/>
        <v>26.741829412040779</v>
      </c>
      <c r="J13" s="36">
        <v>1</v>
      </c>
      <c r="K13" s="35" t="str">
        <f t="shared" si="5"/>
        <v>286D</v>
      </c>
      <c r="L13" s="60"/>
      <c r="N13" s="53" t="s">
        <v>27</v>
      </c>
      <c r="O13" s="51">
        <v>0.8</v>
      </c>
      <c r="P13" s="51">
        <v>0.42</v>
      </c>
      <c r="Q13" s="51">
        <v>0.34</v>
      </c>
      <c r="R13" s="51">
        <v>0.27</v>
      </c>
      <c r="S13" s="120" t="s">
        <v>30</v>
      </c>
    </row>
    <row r="14" spans="1:19" s="39" customFormat="1" ht="12" customHeight="1" thickBot="1" x14ac:dyDescent="0.25">
      <c r="A14" s="51">
        <v>9</v>
      </c>
      <c r="B14" s="52">
        <v>300</v>
      </c>
      <c r="C14" s="52">
        <v>3</v>
      </c>
      <c r="D14" s="52">
        <v>8.67</v>
      </c>
      <c r="E14" s="52">
        <f t="shared" si="0"/>
        <v>223.41959217179647</v>
      </c>
      <c r="F14" s="52">
        <f t="shared" si="1"/>
        <v>25.769272453494402</v>
      </c>
      <c r="G14" s="47">
        <f t="shared" si="2"/>
        <v>1.2397695601317005E-2</v>
      </c>
      <c r="H14" s="48">
        <f t="shared" si="3"/>
        <v>2079</v>
      </c>
      <c r="I14" s="49">
        <f t="shared" si="4"/>
        <v>25.774809155138055</v>
      </c>
      <c r="J14" s="36">
        <v>1</v>
      </c>
      <c r="K14" s="35" t="str">
        <f t="shared" si="5"/>
        <v>281F</v>
      </c>
      <c r="L14" s="60"/>
      <c r="N14" s="53" t="s">
        <v>26</v>
      </c>
      <c r="O14" s="51">
        <v>1</v>
      </c>
      <c r="P14" s="51">
        <v>6</v>
      </c>
      <c r="Q14" s="51">
        <v>20</v>
      </c>
      <c r="R14" s="51">
        <v>60</v>
      </c>
      <c r="S14" s="120"/>
    </row>
    <row r="15" spans="1:19" s="39" customFormat="1" ht="12" customHeight="1" thickBot="1" x14ac:dyDescent="0.25">
      <c r="A15" s="51">
        <v>10</v>
      </c>
      <c r="B15" s="52">
        <v>300</v>
      </c>
      <c r="C15" s="52">
        <v>3</v>
      </c>
      <c r="D15" s="52">
        <v>8.67</v>
      </c>
      <c r="E15" s="52">
        <f t="shared" si="0"/>
        <v>215.33828738140826</v>
      </c>
      <c r="F15" s="52">
        <f t="shared" si="1"/>
        <v>24.837172708351588</v>
      </c>
      <c r="G15" s="47">
        <f t="shared" si="2"/>
        <v>1.2397695601317005E-2</v>
      </c>
      <c r="H15" s="48">
        <f t="shared" si="3"/>
        <v>2003</v>
      </c>
      <c r="I15" s="49">
        <f t="shared" si="4"/>
        <v>24.83258428943796</v>
      </c>
      <c r="J15" s="36">
        <v>1</v>
      </c>
      <c r="K15" s="35" t="str">
        <f t="shared" si="5"/>
        <v>27D3</v>
      </c>
      <c r="L15" s="60"/>
      <c r="N15" s="53" t="s">
        <v>28</v>
      </c>
      <c r="O15" s="51">
        <v>8.67</v>
      </c>
      <c r="P15" s="51">
        <v>8.48</v>
      </c>
      <c r="Q15" s="51">
        <v>8.57</v>
      </c>
      <c r="R15" s="51">
        <v>8.51</v>
      </c>
      <c r="S15" s="120"/>
    </row>
    <row r="16" spans="1:19" s="39" customFormat="1" ht="12" customHeight="1" thickBot="1" x14ac:dyDescent="0.25">
      <c r="A16" s="51">
        <v>11</v>
      </c>
      <c r="B16" s="52">
        <v>300</v>
      </c>
      <c r="C16" s="52">
        <v>3</v>
      </c>
      <c r="D16" s="52">
        <v>8.67</v>
      </c>
      <c r="E16" s="52">
        <f t="shared" si="0"/>
        <v>207.54929127568064</v>
      </c>
      <c r="F16" s="52">
        <f t="shared" si="1"/>
        <v>23.938787921070432</v>
      </c>
      <c r="G16" s="47">
        <f t="shared" si="2"/>
        <v>1.2397695601317005E-2</v>
      </c>
      <c r="H16" s="48">
        <f t="shared" si="3"/>
        <v>1931</v>
      </c>
      <c r="I16" s="49">
        <f t="shared" si="4"/>
        <v>23.939950206143138</v>
      </c>
      <c r="J16" s="36">
        <v>1</v>
      </c>
      <c r="K16" s="35" t="str">
        <f t="shared" si="5"/>
        <v>278B</v>
      </c>
      <c r="L16" s="60"/>
      <c r="N16" s="54"/>
      <c r="O16" s="55"/>
      <c r="P16" s="55"/>
      <c r="Q16" s="55"/>
      <c r="R16" s="55"/>
      <c r="S16" s="54"/>
    </row>
    <row r="17" spans="1:19" s="39" customFormat="1" ht="12" customHeight="1" thickBot="1" x14ac:dyDescent="0.25">
      <c r="A17" s="51">
        <v>12</v>
      </c>
      <c r="B17" s="52">
        <v>300</v>
      </c>
      <c r="C17" s="52">
        <v>3</v>
      </c>
      <c r="D17" s="52">
        <v>8.67</v>
      </c>
      <c r="E17" s="52">
        <f t="shared" si="0"/>
        <v>200.04203076408635</v>
      </c>
      <c r="F17" s="52">
        <f t="shared" si="1"/>
        <v>23.072898588706614</v>
      </c>
      <c r="G17" s="47">
        <f t="shared" si="2"/>
        <v>1.2397695601317005E-2</v>
      </c>
      <c r="H17" s="48">
        <f t="shared" si="3"/>
        <v>1861</v>
      </c>
      <c r="I17" s="49">
        <f t="shared" si="4"/>
        <v>23.072111514050945</v>
      </c>
      <c r="J17" s="36">
        <v>1</v>
      </c>
      <c r="K17" s="35" t="str">
        <f t="shared" si="5"/>
        <v>2745</v>
      </c>
      <c r="L17" s="60"/>
      <c r="N17" s="53" t="s">
        <v>27</v>
      </c>
      <c r="O17" s="51">
        <v>0.8</v>
      </c>
      <c r="P17" s="51">
        <v>0.52</v>
      </c>
      <c r="Q17" s="51">
        <v>0.37</v>
      </c>
      <c r="R17" s="51">
        <v>0.28000000000000003</v>
      </c>
      <c r="S17" s="120" t="s">
        <v>29</v>
      </c>
    </row>
    <row r="18" spans="1:19" s="39" customFormat="1" ht="12" customHeight="1" thickBot="1" x14ac:dyDescent="0.25">
      <c r="A18" s="51">
        <v>13</v>
      </c>
      <c r="B18" s="52">
        <v>300</v>
      </c>
      <c r="C18" s="52">
        <v>3</v>
      </c>
      <c r="D18" s="52">
        <v>8.67</v>
      </c>
      <c r="E18" s="52">
        <f t="shared" si="0"/>
        <v>192.80631519510558</v>
      </c>
      <c r="F18" s="52">
        <f t="shared" si="1"/>
        <v>22.238329318927981</v>
      </c>
      <c r="G18" s="47">
        <f t="shared" si="2"/>
        <v>1.2397695601317005E-2</v>
      </c>
      <c r="H18" s="48">
        <f t="shared" si="3"/>
        <v>1794</v>
      </c>
      <c r="I18" s="49">
        <f t="shared" si="4"/>
        <v>22.241465908762706</v>
      </c>
      <c r="J18" s="36">
        <v>1</v>
      </c>
      <c r="K18" s="35" t="str">
        <f t="shared" si="5"/>
        <v>2702</v>
      </c>
      <c r="L18" s="60"/>
      <c r="N18" s="53" t="s">
        <v>26</v>
      </c>
      <c r="O18" s="51">
        <v>20</v>
      </c>
      <c r="P18" s="51">
        <v>60</v>
      </c>
      <c r="Q18" s="51">
        <v>250</v>
      </c>
      <c r="R18" s="51">
        <v>1000</v>
      </c>
      <c r="S18" s="120"/>
    </row>
    <row r="19" spans="1:19" s="39" customFormat="1" ht="12" customHeight="1" thickBot="1" x14ac:dyDescent="0.25">
      <c r="A19" s="51">
        <v>14</v>
      </c>
      <c r="B19" s="52">
        <v>300</v>
      </c>
      <c r="C19" s="52">
        <v>3</v>
      </c>
      <c r="D19" s="52">
        <v>8.67</v>
      </c>
      <c r="E19" s="52">
        <f t="shared" si="0"/>
        <v>185.83232252303412</v>
      </c>
      <c r="F19" s="52">
        <f t="shared" si="1"/>
        <v>21.43394723449067</v>
      </c>
      <c r="G19" s="47">
        <f t="shared" si="2"/>
        <v>1.2397695601317005E-2</v>
      </c>
      <c r="H19" s="48">
        <f t="shared" si="3"/>
        <v>1729</v>
      </c>
      <c r="I19" s="49">
        <f t="shared" si="4"/>
        <v>21.4356156946771</v>
      </c>
      <c r="J19" s="36">
        <v>1</v>
      </c>
      <c r="K19" s="35" t="str">
        <f t="shared" si="5"/>
        <v>26C1</v>
      </c>
      <c r="L19" s="60"/>
      <c r="N19" s="53" t="s">
        <v>28</v>
      </c>
      <c r="O19" s="51">
        <v>8.67</v>
      </c>
      <c r="P19" s="51">
        <v>8.6199999999999992</v>
      </c>
      <c r="Q19" s="51">
        <v>8.57</v>
      </c>
      <c r="R19" s="51">
        <v>8.51</v>
      </c>
      <c r="S19" s="120"/>
    </row>
    <row r="20" spans="1:19" s="39" customFormat="1" ht="12" customHeight="1" thickBot="1" x14ac:dyDescent="0.25">
      <c r="A20" s="51">
        <v>15</v>
      </c>
      <c r="B20" s="52">
        <v>300</v>
      </c>
      <c r="C20" s="52">
        <v>3</v>
      </c>
      <c r="D20" s="52">
        <v>8.67</v>
      </c>
      <c r="E20" s="52">
        <f t="shared" si="0"/>
        <v>179.11058597515074</v>
      </c>
      <c r="F20" s="52">
        <f t="shared" si="1"/>
        <v>20.658660435426846</v>
      </c>
      <c r="G20" s="47">
        <f t="shared" si="2"/>
        <v>1.2397695601317005E-2</v>
      </c>
      <c r="H20" s="48">
        <f t="shared" si="3"/>
        <v>1666</v>
      </c>
      <c r="I20" s="49">
        <f t="shared" si="4"/>
        <v>20.654560871794132</v>
      </c>
      <c r="J20" s="36">
        <v>1</v>
      </c>
      <c r="K20" s="35" t="str">
        <f t="shared" si="5"/>
        <v>2682</v>
      </c>
      <c r="L20" s="60"/>
    </row>
    <row r="21" spans="1:19" s="39" customFormat="1" ht="12" customHeight="1" thickBot="1" x14ac:dyDescent="0.25">
      <c r="A21" s="51">
        <v>16</v>
      </c>
      <c r="B21" s="52">
        <v>300</v>
      </c>
      <c r="C21" s="52">
        <v>3</v>
      </c>
      <c r="D21" s="52">
        <v>8.67</v>
      </c>
      <c r="E21" s="52">
        <f t="shared" si="0"/>
        <v>172.63198120114671</v>
      </c>
      <c r="F21" s="52">
        <f t="shared" si="1"/>
        <v>19.911416516856601</v>
      </c>
      <c r="G21" s="47">
        <f t="shared" si="2"/>
        <v>1.2397695601317005E-2</v>
      </c>
      <c r="H21" s="48">
        <f t="shared" si="3"/>
        <v>1606</v>
      </c>
      <c r="I21" s="49">
        <f t="shared" si="4"/>
        <v>19.91069913571511</v>
      </c>
      <c r="J21" s="36">
        <v>1</v>
      </c>
      <c r="K21" s="35" t="str">
        <f t="shared" si="5"/>
        <v>2646</v>
      </c>
      <c r="L21" s="60"/>
    </row>
    <row r="22" spans="1:19" s="39" customFormat="1" ht="12" customHeight="1" thickBot="1" x14ac:dyDescent="0.25">
      <c r="A22" s="51">
        <v>17</v>
      </c>
      <c r="B22" s="52">
        <v>300</v>
      </c>
      <c r="C22" s="52">
        <v>3</v>
      </c>
      <c r="D22" s="52">
        <v>8.67</v>
      </c>
      <c r="E22" s="52">
        <f t="shared" si="0"/>
        <v>166.38771388737285</v>
      </c>
      <c r="F22" s="52">
        <f t="shared" si="1"/>
        <v>19.191201140412094</v>
      </c>
      <c r="G22" s="47">
        <f t="shared" si="2"/>
        <v>1.2397695601317005E-2</v>
      </c>
      <c r="H22" s="48">
        <f t="shared" si="3"/>
        <v>1548</v>
      </c>
      <c r="I22" s="49">
        <f t="shared" si="4"/>
        <v>19.191632790838725</v>
      </c>
      <c r="J22" s="36">
        <v>1</v>
      </c>
      <c r="K22" s="35" t="str">
        <f t="shared" si="5"/>
        <v>260C</v>
      </c>
      <c r="L22" s="60"/>
    </row>
    <row r="23" spans="1:19" s="39" customFormat="1" ht="12" customHeight="1" thickBot="1" x14ac:dyDescent="0.25">
      <c r="A23" s="51">
        <v>18</v>
      </c>
      <c r="B23" s="52">
        <v>300</v>
      </c>
      <c r="C23" s="52">
        <v>3</v>
      </c>
      <c r="D23" s="52">
        <v>8.67</v>
      </c>
      <c r="E23" s="52">
        <f t="shared" si="0"/>
        <v>160.36930781909115</v>
      </c>
      <c r="F23" s="52">
        <f t="shared" si="1"/>
        <v>18.497036657334618</v>
      </c>
      <c r="G23" s="47">
        <f t="shared" si="2"/>
        <v>1.2397695601317005E-2</v>
      </c>
      <c r="H23" s="48">
        <f t="shared" si="3"/>
        <v>1492</v>
      </c>
      <c r="I23" s="49">
        <f t="shared" si="4"/>
        <v>18.49736183716497</v>
      </c>
      <c r="J23" s="36">
        <v>1</v>
      </c>
      <c r="K23" s="35" t="str">
        <f t="shared" si="5"/>
        <v>25D4</v>
      </c>
      <c r="L23" s="60"/>
    </row>
    <row r="24" spans="1:19" s="39" customFormat="1" ht="12" customHeight="1" thickBot="1" x14ac:dyDescent="0.25">
      <c r="A24" s="51">
        <v>19</v>
      </c>
      <c r="B24" s="52">
        <v>300</v>
      </c>
      <c r="C24" s="52">
        <v>3</v>
      </c>
      <c r="D24" s="52">
        <v>8.67</v>
      </c>
      <c r="E24" s="52">
        <f t="shared" si="0"/>
        <v>154.56859337452656</v>
      </c>
      <c r="F24" s="52">
        <f t="shared" si="1"/>
        <v>17.827980781375611</v>
      </c>
      <c r="G24" s="47">
        <f t="shared" si="2"/>
        <v>1.2397695601317005E-2</v>
      </c>
      <c r="H24" s="48">
        <f t="shared" si="3"/>
        <v>1438</v>
      </c>
      <c r="I24" s="49">
        <f t="shared" si="4"/>
        <v>17.827886274693853</v>
      </c>
      <c r="J24" s="36">
        <v>1</v>
      </c>
      <c r="K24" s="35" t="str">
        <f t="shared" si="5"/>
        <v>259E</v>
      </c>
      <c r="L24" s="60"/>
    </row>
    <row r="25" spans="1:19" s="39" customFormat="1" ht="12" customHeight="1" thickBot="1" x14ac:dyDescent="0.25">
      <c r="A25" s="51">
        <v>20</v>
      </c>
      <c r="B25" s="52">
        <v>300</v>
      </c>
      <c r="C25" s="52">
        <v>3</v>
      </c>
      <c r="D25" s="52">
        <v>8.67</v>
      </c>
      <c r="E25" s="52">
        <f t="shared" si="0"/>
        <v>148.97769643510043</v>
      </c>
      <c r="F25" s="52">
        <f t="shared" si="1"/>
        <v>17.183125309700166</v>
      </c>
      <c r="G25" s="47">
        <f t="shared" si="2"/>
        <v>1.2397695601317005E-2</v>
      </c>
      <c r="H25" s="48">
        <f t="shared" si="3"/>
        <v>1386</v>
      </c>
      <c r="I25" s="49">
        <f t="shared" si="4"/>
        <v>17.18320610342537</v>
      </c>
      <c r="J25" s="36">
        <v>1</v>
      </c>
      <c r="K25" s="35" t="str">
        <f t="shared" si="5"/>
        <v>256A</v>
      </c>
      <c r="L25" s="60"/>
    </row>
    <row r="26" spans="1:19" s="39" customFormat="1" ht="12" customHeight="1" thickBot="1" x14ac:dyDescent="0.25">
      <c r="A26" s="51">
        <v>21</v>
      </c>
      <c r="B26" s="52">
        <v>300</v>
      </c>
      <c r="C26" s="52">
        <v>3</v>
      </c>
      <c r="D26" s="52">
        <v>8.67</v>
      </c>
      <c r="E26" s="52">
        <f t="shared" si="0"/>
        <v>143.58902769679111</v>
      </c>
      <c r="F26" s="52">
        <f t="shared" si="1"/>
        <v>16.561594890056643</v>
      </c>
      <c r="G26" s="47">
        <f t="shared" si="2"/>
        <v>1.2397695601317005E-2</v>
      </c>
      <c r="H26" s="48">
        <f t="shared" si="3"/>
        <v>1336</v>
      </c>
      <c r="I26" s="49">
        <f t="shared" si="4"/>
        <v>16.563321323359517</v>
      </c>
      <c r="J26" s="36">
        <v>1</v>
      </c>
      <c r="K26" s="35" t="str">
        <f t="shared" si="5"/>
        <v>2538</v>
      </c>
      <c r="L26" s="60"/>
    </row>
    <row r="27" spans="1:19" s="39" customFormat="1" ht="12" customHeight="1" thickBot="1" x14ac:dyDescent="0.25">
      <c r="A27" s="51">
        <v>22</v>
      </c>
      <c r="B27" s="52">
        <v>300</v>
      </c>
      <c r="C27" s="52">
        <v>3</v>
      </c>
      <c r="D27" s="52">
        <v>8.67</v>
      </c>
      <c r="E27" s="52">
        <f t="shared" si="0"/>
        <v>138.39527236811344</v>
      </c>
      <c r="F27" s="52">
        <f t="shared" si="1"/>
        <v>15.962545832539035</v>
      </c>
      <c r="G27" s="47">
        <f t="shared" si="2"/>
        <v>1.2397695601317005E-2</v>
      </c>
      <c r="H27" s="48">
        <f t="shared" si="3"/>
        <v>1288</v>
      </c>
      <c r="I27" s="49">
        <f t="shared" si="4"/>
        <v>15.968231934496302</v>
      </c>
      <c r="J27" s="36">
        <v>1</v>
      </c>
      <c r="K27" s="35" t="str">
        <f t="shared" si="5"/>
        <v>2508</v>
      </c>
      <c r="L27" s="60"/>
    </row>
    <row r="28" spans="1:19" s="39" customFormat="1" ht="12" customHeight="1" thickBot="1" x14ac:dyDescent="0.25">
      <c r="A28" s="51">
        <v>23</v>
      </c>
      <c r="B28" s="52">
        <v>300</v>
      </c>
      <c r="C28" s="52">
        <v>3</v>
      </c>
      <c r="D28" s="52">
        <v>8.67</v>
      </c>
      <c r="E28" s="52">
        <f t="shared" si="0"/>
        <v>133.38938024073221</v>
      </c>
      <c r="F28" s="52">
        <f t="shared" si="1"/>
        <v>15.385164964328975</v>
      </c>
      <c r="G28" s="47">
        <f t="shared" si="2"/>
        <v>1.2397695601317005E-2</v>
      </c>
      <c r="H28" s="48">
        <f t="shared" si="3"/>
        <v>1241</v>
      </c>
      <c r="I28" s="49">
        <f t="shared" si="4"/>
        <v>15.385540241234404</v>
      </c>
      <c r="J28" s="36">
        <v>1</v>
      </c>
      <c r="K28" s="35" t="str">
        <f t="shared" si="5"/>
        <v>24D9</v>
      </c>
      <c r="L28" s="60"/>
    </row>
    <row r="29" spans="1:19" s="39" customFormat="1" ht="12" customHeight="1" thickBot="1" x14ac:dyDescent="0.25">
      <c r="A29" s="51">
        <v>24</v>
      </c>
      <c r="B29" s="52">
        <v>300</v>
      </c>
      <c r="C29" s="52">
        <v>3</v>
      </c>
      <c r="D29" s="52">
        <v>8.67</v>
      </c>
      <c r="E29" s="52">
        <f t="shared" si="0"/>
        <v>128.56455611923144</v>
      </c>
      <c r="F29" s="52">
        <f t="shared" si="1"/>
        <v>14.828668525862911</v>
      </c>
      <c r="G29" s="47">
        <f t="shared" si="2"/>
        <v>1.2397695601317005E-2</v>
      </c>
      <c r="H29" s="48">
        <f t="shared" si="3"/>
        <v>1196</v>
      </c>
      <c r="I29" s="49">
        <f t="shared" si="4"/>
        <v>14.827643939175138</v>
      </c>
      <c r="J29" s="36">
        <v>1</v>
      </c>
      <c r="K29" s="35" t="str">
        <f t="shared" si="5"/>
        <v>24AC</v>
      </c>
      <c r="L29" s="60"/>
    </row>
    <row r="30" spans="1:19" s="39" customFormat="1" ht="12" customHeight="1" thickBot="1" x14ac:dyDescent="0.25">
      <c r="A30" s="51">
        <v>25</v>
      </c>
      <c r="B30" s="52">
        <v>300</v>
      </c>
      <c r="C30" s="52">
        <v>3</v>
      </c>
      <c r="D30" s="52">
        <v>8.67</v>
      </c>
      <c r="E30" s="52">
        <f t="shared" si="0"/>
        <v>123.91425059704798</v>
      </c>
      <c r="F30" s="52">
        <f t="shared" si="1"/>
        <v>14.292301106925949</v>
      </c>
      <c r="G30" s="47">
        <f t="shared" si="2"/>
        <v>1.2397695601317005E-2</v>
      </c>
      <c r="H30" s="48">
        <f t="shared" si="3"/>
        <v>1153</v>
      </c>
      <c r="I30" s="49">
        <f t="shared" si="4"/>
        <v>14.294543028318508</v>
      </c>
      <c r="J30" s="36">
        <v>1</v>
      </c>
      <c r="K30" s="35" t="str">
        <f t="shared" si="5"/>
        <v>2481</v>
      </c>
      <c r="L30" s="60"/>
    </row>
    <row r="31" spans="1:19" s="39" customFormat="1" ht="12" customHeight="1" thickBot="1" x14ac:dyDescent="0.25">
      <c r="A31" s="51">
        <v>26</v>
      </c>
      <c r="B31" s="52">
        <v>300</v>
      </c>
      <c r="C31" s="52">
        <v>3</v>
      </c>
      <c r="D31" s="52">
        <v>8.67</v>
      </c>
      <c r="E31" s="52">
        <f t="shared" si="0"/>
        <v>119.43215116604874</v>
      </c>
      <c r="F31" s="52">
        <f t="shared" si="1"/>
        <v>13.775334621228229</v>
      </c>
      <c r="G31" s="47">
        <f t="shared" si="2"/>
        <v>1.2397695601317005E-2</v>
      </c>
      <c r="H31" s="48">
        <f t="shared" si="3"/>
        <v>1111</v>
      </c>
      <c r="I31" s="49">
        <f t="shared" si="4"/>
        <v>13.773839813063192</v>
      </c>
      <c r="J31" s="36">
        <v>1</v>
      </c>
      <c r="K31" s="35" t="str">
        <f t="shared" si="5"/>
        <v>2457</v>
      </c>
      <c r="L31" s="60"/>
      <c r="N31" s="56"/>
    </row>
    <row r="32" spans="1:19" s="39" customFormat="1" ht="12" customHeight="1" thickBot="1" x14ac:dyDescent="0.25">
      <c r="A32" s="51">
        <v>27</v>
      </c>
      <c r="B32" s="52">
        <v>300</v>
      </c>
      <c r="C32" s="52">
        <v>3</v>
      </c>
      <c r="D32" s="52">
        <v>8.67</v>
      </c>
      <c r="E32" s="52">
        <f t="shared" si="0"/>
        <v>115.11217364768321</v>
      </c>
      <c r="F32" s="52">
        <f t="shared" si="1"/>
        <v>13.277067318071881</v>
      </c>
      <c r="G32" s="47">
        <f t="shared" si="2"/>
        <v>1.2397695601317005E-2</v>
      </c>
      <c r="H32" s="48">
        <f t="shared" si="3"/>
        <v>1071</v>
      </c>
      <c r="I32" s="49">
        <f t="shared" si="4"/>
        <v>13.277931989010513</v>
      </c>
      <c r="J32" s="36">
        <v>1</v>
      </c>
      <c r="K32" s="35" t="str">
        <f t="shared" si="5"/>
        <v>242F</v>
      </c>
      <c r="L32" s="60"/>
    </row>
    <row r="33" spans="1:12" s="39" customFormat="1" ht="12" customHeight="1" thickBot="1" x14ac:dyDescent="0.25">
      <c r="A33" s="51">
        <v>28</v>
      </c>
      <c r="B33" s="52">
        <v>300</v>
      </c>
      <c r="C33" s="52">
        <v>3</v>
      </c>
      <c r="D33" s="52">
        <v>8.67</v>
      </c>
      <c r="E33" s="52">
        <f t="shared" si="0"/>
        <v>110.94845393407944</v>
      </c>
      <c r="F33" s="52">
        <f t="shared" si="1"/>
        <v>12.796822829766947</v>
      </c>
      <c r="G33" s="47">
        <f t="shared" si="2"/>
        <v>1.2397695601317005E-2</v>
      </c>
      <c r="H33" s="48">
        <f t="shared" si="3"/>
        <v>1032</v>
      </c>
      <c r="I33" s="49">
        <f t="shared" si="4"/>
        <v>12.794421860559149</v>
      </c>
      <c r="J33" s="36">
        <v>1</v>
      </c>
      <c r="K33" s="35" t="str">
        <f t="shared" si="5"/>
        <v>2408</v>
      </c>
      <c r="L33" s="60"/>
    </row>
    <row r="34" spans="1:12" s="39" customFormat="1" ht="12" customHeight="1" thickBot="1" x14ac:dyDescent="0.25">
      <c r="A34" s="51">
        <v>29</v>
      </c>
      <c r="B34" s="52">
        <v>300</v>
      </c>
      <c r="C34" s="52">
        <v>3</v>
      </c>
      <c r="D34" s="52">
        <v>8.67</v>
      </c>
      <c r="E34" s="52">
        <f t="shared" si="0"/>
        <v>106.93534002787285</v>
      </c>
      <c r="F34" s="52">
        <f t="shared" si="1"/>
        <v>12.333949253503214</v>
      </c>
      <c r="G34" s="47">
        <f t="shared" si="2"/>
        <v>1.2397695601317005E-2</v>
      </c>
      <c r="H34" s="48">
        <f t="shared" si="3"/>
        <v>995</v>
      </c>
      <c r="I34" s="49">
        <f t="shared" si="4"/>
        <v>12.335707123310421</v>
      </c>
      <c r="J34" s="36">
        <v>1</v>
      </c>
      <c r="K34" s="35" t="str">
        <f t="shared" si="5"/>
        <v>23E3</v>
      </c>
      <c r="L34" s="60"/>
    </row>
    <row r="35" spans="1:12" s="39" customFormat="1" ht="12" customHeight="1" thickBot="1" x14ac:dyDescent="0.25">
      <c r="A35" s="51">
        <v>30</v>
      </c>
      <c r="B35" s="52">
        <v>300</v>
      </c>
      <c r="C35" s="52">
        <v>3</v>
      </c>
      <c r="D35" s="52">
        <v>8.67</v>
      </c>
      <c r="E35" s="52">
        <f t="shared" si="0"/>
        <v>103.06738436996196</v>
      </c>
      <c r="F35" s="52">
        <f t="shared" si="1"/>
        <v>11.887818266431598</v>
      </c>
      <c r="G35" s="47">
        <f t="shared" si="2"/>
        <v>1.2397695601317005E-2</v>
      </c>
      <c r="H35" s="48">
        <f t="shared" si="3"/>
        <v>959</v>
      </c>
      <c r="I35" s="49">
        <f t="shared" si="4"/>
        <v>11.889390081663008</v>
      </c>
      <c r="J35" s="36">
        <v>1</v>
      </c>
      <c r="K35" s="35" t="str">
        <f t="shared" si="5"/>
        <v>23BF</v>
      </c>
      <c r="L35" s="60"/>
    </row>
    <row r="36" spans="1:12" s="39" customFormat="1" ht="12" customHeight="1" thickBot="1" x14ac:dyDescent="0.25">
      <c r="A36" s="51">
        <v>31</v>
      </c>
      <c r="B36" s="52">
        <v>300</v>
      </c>
      <c r="C36" s="52">
        <v>3</v>
      </c>
      <c r="D36" s="52">
        <v>8.67</v>
      </c>
      <c r="E36" s="52">
        <f t="shared" si="0"/>
        <v>99.339336444776919</v>
      </c>
      <c r="F36" s="52">
        <f t="shared" si="1"/>
        <v>11.457824272753969</v>
      </c>
      <c r="G36" s="47">
        <f t="shared" si="2"/>
        <v>1.2397695601317005E-2</v>
      </c>
      <c r="H36" s="48">
        <f t="shared" si="3"/>
        <v>924</v>
      </c>
      <c r="I36" s="49">
        <f t="shared" si="4"/>
        <v>11.455470735616913</v>
      </c>
      <c r="J36" s="36">
        <v>1</v>
      </c>
      <c r="K36" s="35" t="str">
        <f t="shared" si="5"/>
        <v>239C</v>
      </c>
      <c r="L36" s="60"/>
    </row>
    <row r="37" spans="1:12" s="39" customFormat="1" ht="12" customHeight="1" thickBot="1" x14ac:dyDescent="0.25">
      <c r="A37" s="51">
        <v>32</v>
      </c>
      <c r="B37" s="52">
        <v>300</v>
      </c>
      <c r="C37" s="52">
        <v>3</v>
      </c>
      <c r="D37" s="52">
        <v>8.67</v>
      </c>
      <c r="E37" s="52">
        <f t="shared" si="0"/>
        <v>95.746135653022421</v>
      </c>
      <c r="F37" s="52">
        <f t="shared" si="1"/>
        <v>11.043383581663486</v>
      </c>
      <c r="G37" s="47">
        <f t="shared" si="2"/>
        <v>1.2397695601317005E-2</v>
      </c>
      <c r="H37" s="48">
        <f t="shared" si="3"/>
        <v>891</v>
      </c>
      <c r="I37" s="49">
        <f t="shared" si="4"/>
        <v>11.046346780773451</v>
      </c>
      <c r="J37" s="36">
        <v>1</v>
      </c>
      <c r="K37" s="35" t="str">
        <f t="shared" si="5"/>
        <v>237B</v>
      </c>
      <c r="L37" s="60"/>
    </row>
    <row r="38" spans="1:12" s="39" customFormat="1" ht="12" customHeight="1" thickBot="1" x14ac:dyDescent="0.25">
      <c r="A38" s="51">
        <v>33</v>
      </c>
      <c r="B38" s="52">
        <v>300</v>
      </c>
      <c r="C38" s="52">
        <v>3</v>
      </c>
      <c r="D38" s="52">
        <v>8.67</v>
      </c>
      <c r="E38" s="52">
        <f t="shared" si="0"/>
        <v>92.282904442220826</v>
      </c>
      <c r="F38" s="52">
        <f t="shared" si="1"/>
        <v>10.643933615019703</v>
      </c>
      <c r="G38" s="47">
        <f t="shared" si="2"/>
        <v>1.2397695601317005E-2</v>
      </c>
      <c r="H38" s="48">
        <f t="shared" si="3"/>
        <v>859</v>
      </c>
      <c r="I38" s="49">
        <f t="shared" si="4"/>
        <v>10.649620521531308</v>
      </c>
      <c r="J38" s="36">
        <v>1</v>
      </c>
      <c r="K38" s="35" t="str">
        <f t="shared" si="5"/>
        <v>235B</v>
      </c>
      <c r="L38" s="60"/>
    </row>
    <row r="39" spans="1:12" s="39" customFormat="1" ht="12" customHeight="1" thickBot="1" x14ac:dyDescent="0.25">
      <c r="A39" s="51">
        <v>34</v>
      </c>
      <c r="B39" s="52">
        <v>300</v>
      </c>
      <c r="C39" s="52">
        <v>3</v>
      </c>
      <c r="D39" s="52">
        <v>8.67</v>
      </c>
      <c r="E39" s="52">
        <f t="shared" si="0"/>
        <v>88.944941685729873</v>
      </c>
      <c r="F39" s="52">
        <f t="shared" si="1"/>
        <v>10.2589321436828</v>
      </c>
      <c r="G39" s="47">
        <f t="shared" si="2"/>
        <v>1.2397695601317005E-2</v>
      </c>
      <c r="H39" s="48">
        <f t="shared" si="3"/>
        <v>827</v>
      </c>
      <c r="I39" s="49">
        <f t="shared" si="4"/>
        <v>10.252894262289162</v>
      </c>
      <c r="J39" s="36">
        <v>1</v>
      </c>
      <c r="K39" s="35" t="str">
        <f t="shared" si="5"/>
        <v>233B</v>
      </c>
      <c r="L39" s="60"/>
    </row>
    <row r="40" spans="1:12" s="39" customFormat="1" ht="12" customHeight="1" thickBot="1" x14ac:dyDescent="0.25">
      <c r="A40" s="51">
        <v>35</v>
      </c>
      <c r="B40" s="52">
        <v>300</v>
      </c>
      <c r="C40" s="52">
        <v>3</v>
      </c>
      <c r="D40" s="52">
        <v>8.67</v>
      </c>
      <c r="E40" s="52">
        <f t="shared" si="0"/>
        <v>85.727716301247995</v>
      </c>
      <c r="F40" s="52">
        <f t="shared" si="1"/>
        <v>9.8878565514703567</v>
      </c>
      <c r="G40" s="47">
        <f t="shared" si="2"/>
        <v>1.2397695601317005E-2</v>
      </c>
      <c r="H40" s="48">
        <f t="shared" si="3"/>
        <v>798</v>
      </c>
      <c r="I40" s="49">
        <f t="shared" si="4"/>
        <v>9.8933610898509698</v>
      </c>
      <c r="J40" s="36">
        <v>1</v>
      </c>
      <c r="K40" s="35" t="str">
        <f t="shared" si="5"/>
        <v>231E</v>
      </c>
      <c r="L40" s="60"/>
    </row>
    <row r="41" spans="1:12" s="39" customFormat="1" ht="12" customHeight="1" thickBot="1" x14ac:dyDescent="0.25">
      <c r="A41" s="51">
        <v>36</v>
      </c>
      <c r="B41" s="52">
        <v>300</v>
      </c>
      <c r="C41" s="52">
        <v>3</v>
      </c>
      <c r="D41" s="52">
        <v>8.67</v>
      </c>
      <c r="E41" s="52">
        <f t="shared" si="0"/>
        <v>82.626861100144566</v>
      </c>
      <c r="F41" s="52">
        <f t="shared" si="1"/>
        <v>9.5302031257375504</v>
      </c>
      <c r="G41" s="47">
        <f t="shared" si="2"/>
        <v>1.2397695601317005E-2</v>
      </c>
      <c r="H41" s="48">
        <f t="shared" si="3"/>
        <v>769</v>
      </c>
      <c r="I41" s="49">
        <f t="shared" si="4"/>
        <v>9.5338279174127774</v>
      </c>
      <c r="J41" s="36">
        <v>1</v>
      </c>
      <c r="K41" s="35" t="str">
        <f t="shared" si="5"/>
        <v>2301</v>
      </c>
      <c r="L41" s="60"/>
    </row>
    <row r="42" spans="1:12" s="39" customFormat="1" ht="12" customHeight="1" thickBot="1" x14ac:dyDescent="0.25">
      <c r="A42" s="51">
        <v>37</v>
      </c>
      <c r="B42" s="52">
        <v>300</v>
      </c>
      <c r="C42" s="52">
        <v>3</v>
      </c>
      <c r="D42" s="52">
        <v>8.67</v>
      </c>
      <c r="E42" s="52">
        <f t="shared" si="0"/>
        <v>79.638166859265766</v>
      </c>
      <c r="F42" s="52">
        <f t="shared" si="1"/>
        <v>9.185486373617735</v>
      </c>
      <c r="G42" s="47">
        <f t="shared" si="2"/>
        <v>1.2397695601317005E-2</v>
      </c>
      <c r="H42" s="48">
        <f t="shared" si="3"/>
        <v>741</v>
      </c>
      <c r="I42" s="49">
        <f t="shared" si="4"/>
        <v>9.1866924405759001</v>
      </c>
      <c r="J42" s="36">
        <v>1</v>
      </c>
      <c r="K42" s="35" t="str">
        <f t="shared" si="5"/>
        <v>22E5</v>
      </c>
      <c r="L42" s="60"/>
    </row>
    <row r="43" spans="1:12" s="39" customFormat="1" ht="12" customHeight="1" thickBot="1" x14ac:dyDescent="0.25">
      <c r="A43" s="51">
        <v>38</v>
      </c>
      <c r="B43" s="52">
        <v>300</v>
      </c>
      <c r="C43" s="52">
        <v>3</v>
      </c>
      <c r="D43" s="52">
        <v>8.67</v>
      </c>
      <c r="E43" s="52">
        <f t="shared" si="0"/>
        <v>76.757576607168971</v>
      </c>
      <c r="F43" s="52">
        <f t="shared" si="1"/>
        <v>8.8532383629952687</v>
      </c>
      <c r="G43" s="47">
        <f t="shared" si="2"/>
        <v>1.2397695601317005E-2</v>
      </c>
      <c r="H43" s="48">
        <f t="shared" si="3"/>
        <v>714</v>
      </c>
      <c r="I43" s="49">
        <f t="shared" si="4"/>
        <v>8.8519546593403415</v>
      </c>
      <c r="J43" s="36">
        <v>1</v>
      </c>
      <c r="K43" s="35" t="str">
        <f t="shared" si="5"/>
        <v>22CA</v>
      </c>
      <c r="L43" s="60"/>
    </row>
    <row r="44" spans="1:12" s="39" customFormat="1" ht="12" customHeight="1" thickBot="1" x14ac:dyDescent="0.25">
      <c r="A44" s="51">
        <v>39</v>
      </c>
      <c r="B44" s="52">
        <v>300</v>
      </c>
      <c r="C44" s="52">
        <v>3</v>
      </c>
      <c r="D44" s="52">
        <v>8.67</v>
      </c>
      <c r="E44" s="52">
        <f t="shared" si="0"/>
        <v>73.98118011702978</v>
      </c>
      <c r="F44" s="52">
        <f t="shared" si="1"/>
        <v>8.5330080873160075</v>
      </c>
      <c r="G44" s="47">
        <f t="shared" si="2"/>
        <v>1.2397695601317005E-2</v>
      </c>
      <c r="H44" s="48">
        <f t="shared" si="3"/>
        <v>688</v>
      </c>
      <c r="I44" s="49">
        <f t="shared" si="4"/>
        <v>8.5296145737061</v>
      </c>
      <c r="J44" s="36">
        <v>1</v>
      </c>
      <c r="K44" s="35" t="str">
        <f t="shared" si="5"/>
        <v>22B0</v>
      </c>
      <c r="L44" s="60"/>
    </row>
    <row r="45" spans="1:12" s="39" customFormat="1" ht="12" customHeight="1" thickBot="1" x14ac:dyDescent="0.25">
      <c r="A45" s="51">
        <v>40</v>
      </c>
      <c r="B45" s="52">
        <v>300</v>
      </c>
      <c r="C45" s="52">
        <v>3</v>
      </c>
      <c r="D45" s="52">
        <v>8.67</v>
      </c>
      <c r="E45" s="52">
        <f t="shared" si="0"/>
        <v>71.305208598745907</v>
      </c>
      <c r="F45" s="52">
        <f t="shared" si="1"/>
        <v>8.2243608533732306</v>
      </c>
      <c r="G45" s="47">
        <f t="shared" si="2"/>
        <v>1.2397695601317005E-2</v>
      </c>
      <c r="H45" s="48">
        <f t="shared" si="3"/>
        <v>663</v>
      </c>
      <c r="I45" s="49">
        <f t="shared" si="4"/>
        <v>8.2196721836731736</v>
      </c>
      <c r="J45" s="36">
        <v>1</v>
      </c>
      <c r="K45" s="35" t="str">
        <f t="shared" si="5"/>
        <v>2297</v>
      </c>
      <c r="L45" s="60"/>
    </row>
    <row r="46" spans="1:12" s="39" customFormat="1" ht="12" customHeight="1" thickBot="1" x14ac:dyDescent="0.25">
      <c r="A46" s="51">
        <v>41</v>
      </c>
      <c r="B46" s="52">
        <v>300</v>
      </c>
      <c r="C46" s="52">
        <v>3</v>
      </c>
      <c r="D46" s="52">
        <v>8.67</v>
      </c>
      <c r="E46" s="52">
        <f t="shared" si="0"/>
        <v>68.726029583032798</v>
      </c>
      <c r="F46" s="52">
        <f t="shared" si="1"/>
        <v>7.926877691237924</v>
      </c>
      <c r="G46" s="47">
        <f t="shared" si="2"/>
        <v>1.2397695601317005E-2</v>
      </c>
      <c r="H46" s="48">
        <f t="shared" si="3"/>
        <v>639</v>
      </c>
      <c r="I46" s="49">
        <f t="shared" si="4"/>
        <v>7.9221274892415661</v>
      </c>
      <c r="J46" s="36">
        <v>1</v>
      </c>
      <c r="K46" s="35" t="str">
        <f t="shared" si="5"/>
        <v>227F</v>
      </c>
      <c r="L46" s="60"/>
    </row>
    <row r="47" spans="1:12" s="39" customFormat="1" ht="12" customHeight="1" thickBot="1" x14ac:dyDescent="0.25">
      <c r="A47" s="51">
        <v>42</v>
      </c>
      <c r="B47" s="52">
        <v>300</v>
      </c>
      <c r="C47" s="52">
        <v>3</v>
      </c>
      <c r="D47" s="52">
        <v>8.67</v>
      </c>
      <c r="E47" s="52">
        <f t="shared" si="0"/>
        <v>66.240141990566613</v>
      </c>
      <c r="F47" s="52">
        <f t="shared" si="1"/>
        <v>7.6401547855324816</v>
      </c>
      <c r="G47" s="47">
        <f t="shared" si="2"/>
        <v>1.2397695601317005E-2</v>
      </c>
      <c r="H47" s="48">
        <f t="shared" si="3"/>
        <v>616</v>
      </c>
      <c r="I47" s="49">
        <f t="shared" si="4"/>
        <v>7.6369804904112755</v>
      </c>
      <c r="J47" s="36">
        <v>1</v>
      </c>
      <c r="K47" s="35" t="str">
        <f t="shared" si="5"/>
        <v>2268</v>
      </c>
      <c r="L47" s="60"/>
    </row>
    <row r="48" spans="1:12" s="39" customFormat="1" ht="12" customHeight="1" thickBot="1" x14ac:dyDescent="0.25">
      <c r="A48" s="51">
        <v>43</v>
      </c>
      <c r="B48" s="52">
        <v>300</v>
      </c>
      <c r="C48" s="52">
        <v>3</v>
      </c>
      <c r="D48" s="52">
        <v>8.67</v>
      </c>
      <c r="E48" s="52">
        <f t="shared" si="0"/>
        <v>63.84417137948099</v>
      </c>
      <c r="F48" s="52">
        <f t="shared" si="1"/>
        <v>7.3638029272757777</v>
      </c>
      <c r="G48" s="47">
        <f t="shared" si="2"/>
        <v>1.2397695601317005E-2</v>
      </c>
      <c r="H48" s="48">
        <f t="shared" si="3"/>
        <v>594</v>
      </c>
      <c r="I48" s="49">
        <f t="shared" si="4"/>
        <v>7.364231187182301</v>
      </c>
      <c r="J48" s="36">
        <v>1</v>
      </c>
      <c r="K48" s="35" t="str">
        <f t="shared" si="5"/>
        <v>2252</v>
      </c>
      <c r="L48" s="60"/>
    </row>
    <row r="49" spans="1:12" s="39" customFormat="1" ht="12" customHeight="1" thickBot="1" x14ac:dyDescent="0.25">
      <c r="A49" s="51">
        <v>44</v>
      </c>
      <c r="B49" s="52">
        <v>300</v>
      </c>
      <c r="C49" s="52">
        <v>3</v>
      </c>
      <c r="D49" s="52">
        <v>8.67</v>
      </c>
      <c r="E49" s="52">
        <f t="shared" si="0"/>
        <v>61.534865364766588</v>
      </c>
      <c r="F49" s="52">
        <f t="shared" si="1"/>
        <v>7.0974469855555462</v>
      </c>
      <c r="G49" s="47">
        <f t="shared" si="2"/>
        <v>1.2397695601317005E-2</v>
      </c>
      <c r="H49" s="48">
        <f t="shared" si="3"/>
        <v>572</v>
      </c>
      <c r="I49" s="49">
        <f t="shared" si="4"/>
        <v>7.0914818839533273</v>
      </c>
      <c r="J49" s="36">
        <v>1</v>
      </c>
      <c r="K49" s="35" t="str">
        <f t="shared" si="5"/>
        <v>223C</v>
      </c>
      <c r="L49" s="60"/>
    </row>
    <row r="50" spans="1:12" s="39" customFormat="1" ht="12" customHeight="1" thickBot="1" x14ac:dyDescent="0.25">
      <c r="A50" s="51">
        <v>45</v>
      </c>
      <c r="B50" s="52">
        <v>300</v>
      </c>
      <c r="C50" s="52">
        <v>3</v>
      </c>
      <c r="D50" s="52">
        <v>8.67</v>
      </c>
      <c r="E50" s="52">
        <f t="shared" si="0"/>
        <v>59.309089203355455</v>
      </c>
      <c r="F50" s="52">
        <f t="shared" si="1"/>
        <v>6.8407253983108944</v>
      </c>
      <c r="G50" s="47">
        <f t="shared" si="2"/>
        <v>1.2397695601317005E-2</v>
      </c>
      <c r="H50" s="48">
        <f t="shared" si="3"/>
        <v>552</v>
      </c>
      <c r="I50" s="49">
        <f t="shared" si="4"/>
        <v>6.8435279719269868</v>
      </c>
      <c r="J50" s="36">
        <v>1</v>
      </c>
      <c r="K50" s="35" t="str">
        <f t="shared" si="5"/>
        <v>2228</v>
      </c>
      <c r="L50" s="60"/>
    </row>
    <row r="51" spans="1:12" s="39" customFormat="1" ht="12" customHeight="1" thickBot="1" x14ac:dyDescent="0.25">
      <c r="A51" s="51">
        <v>46</v>
      </c>
      <c r="B51" s="52">
        <v>300</v>
      </c>
      <c r="C51" s="52">
        <v>3</v>
      </c>
      <c r="D51" s="52">
        <v>8.67</v>
      </c>
      <c r="E51" s="52">
        <f t="shared" si="0"/>
        <v>57.163821538897054</v>
      </c>
      <c r="F51" s="52">
        <f t="shared" si="1"/>
        <v>6.5932896815336859</v>
      </c>
      <c r="G51" s="47">
        <f t="shared" si="2"/>
        <v>1.2397695601317005E-2</v>
      </c>
      <c r="H51" s="48">
        <f t="shared" si="3"/>
        <v>532</v>
      </c>
      <c r="I51" s="49">
        <f t="shared" si="4"/>
        <v>6.5955740599006472</v>
      </c>
      <c r="J51" s="36">
        <v>1</v>
      </c>
      <c r="K51" s="35" t="str">
        <f t="shared" si="5"/>
        <v>2214</v>
      </c>
      <c r="L51" s="60"/>
    </row>
    <row r="52" spans="1:12" s="39" customFormat="1" ht="12" customHeight="1" thickBot="1" x14ac:dyDescent="0.25">
      <c r="A52" s="51">
        <v>47</v>
      </c>
      <c r="B52" s="52">
        <v>300</v>
      </c>
      <c r="C52" s="52">
        <v>3</v>
      </c>
      <c r="D52" s="52">
        <v>8.67</v>
      </c>
      <c r="E52" s="52">
        <f t="shared" si="0"/>
        <v>55.096150300450034</v>
      </c>
      <c r="F52" s="52">
        <f t="shared" si="1"/>
        <v>6.3548039562226109</v>
      </c>
      <c r="G52" s="47">
        <f t="shared" si="2"/>
        <v>1.2397695601317005E-2</v>
      </c>
      <c r="H52" s="48">
        <f t="shared" si="3"/>
        <v>513</v>
      </c>
      <c r="I52" s="49">
        <f t="shared" si="4"/>
        <v>6.3600178434756236</v>
      </c>
      <c r="J52" s="36">
        <v>1</v>
      </c>
      <c r="K52" s="35" t="str">
        <f t="shared" si="5"/>
        <v>2201</v>
      </c>
      <c r="L52" s="60"/>
    </row>
    <row r="53" spans="1:12" s="39" customFormat="1" ht="12" customHeight="1" thickBot="1" x14ac:dyDescent="0.25">
      <c r="A53" s="51">
        <v>48</v>
      </c>
      <c r="B53" s="52">
        <v>300</v>
      </c>
      <c r="C53" s="52">
        <v>3</v>
      </c>
      <c r="D53" s="52">
        <v>8.67</v>
      </c>
      <c r="E53" s="52">
        <f t="shared" si="0"/>
        <v>53.103268749522279</v>
      </c>
      <c r="F53" s="52">
        <f t="shared" si="1"/>
        <v>6.1249444924477832</v>
      </c>
      <c r="G53" s="47">
        <f t="shared" si="2"/>
        <v>1.2397695601317005E-2</v>
      </c>
      <c r="H53" s="48">
        <f t="shared" si="3"/>
        <v>494</v>
      </c>
      <c r="I53" s="49">
        <f t="shared" si="4"/>
        <v>6.1244616270506009</v>
      </c>
      <c r="J53" s="36">
        <v>1</v>
      </c>
      <c r="K53" s="35" t="str">
        <f t="shared" si="5"/>
        <v>21EE</v>
      </c>
      <c r="L53" s="60"/>
    </row>
    <row r="54" spans="1:12" s="39" customFormat="1" ht="12" customHeight="1" thickBot="1" x14ac:dyDescent="0.25">
      <c r="A54" s="51">
        <v>49</v>
      </c>
      <c r="B54" s="52">
        <v>300</v>
      </c>
      <c r="C54" s="52">
        <v>3</v>
      </c>
      <c r="D54" s="52">
        <v>8.67</v>
      </c>
      <c r="E54" s="52">
        <f t="shared" si="0"/>
        <v>51.182471670093356</v>
      </c>
      <c r="F54" s="52">
        <f t="shared" si="1"/>
        <v>5.903399269906962</v>
      </c>
      <c r="G54" s="47">
        <f t="shared" si="2"/>
        <v>1.2397695601317005E-2</v>
      </c>
      <c r="H54" s="48">
        <f t="shared" si="3"/>
        <v>476</v>
      </c>
      <c r="I54" s="49">
        <f t="shared" si="4"/>
        <v>5.9013031062268944</v>
      </c>
      <c r="J54" s="36">
        <v>1</v>
      </c>
      <c r="K54" s="35" t="str">
        <f t="shared" si="5"/>
        <v>21DC</v>
      </c>
      <c r="L54" s="60"/>
    </row>
    <row r="55" spans="1:12" s="39" customFormat="1" ht="12" customHeight="1" thickBot="1" x14ac:dyDescent="0.25">
      <c r="A55" s="51">
        <v>50</v>
      </c>
      <c r="B55" s="52">
        <v>300</v>
      </c>
      <c r="C55" s="52">
        <v>3</v>
      </c>
      <c r="D55" s="52">
        <v>8.67</v>
      </c>
      <c r="E55" s="52">
        <f t="shared" si="0"/>
        <v>49.331151696447606</v>
      </c>
      <c r="F55" s="52">
        <f t="shared" si="1"/>
        <v>5.6898675543768862</v>
      </c>
      <c r="G55" s="47">
        <f t="shared" si="2"/>
        <v>1.2397695601317005E-2</v>
      </c>
      <c r="H55" s="48">
        <f t="shared" si="3"/>
        <v>459</v>
      </c>
      <c r="I55" s="49">
        <f t="shared" si="4"/>
        <v>5.6905422810045057</v>
      </c>
      <c r="J55" s="36">
        <v>1</v>
      </c>
      <c r="K55" s="35" t="str">
        <f t="shared" si="5"/>
        <v>21CB</v>
      </c>
      <c r="L55" s="60"/>
    </row>
    <row r="56" spans="1:12" s="39" customFormat="1" ht="12" customHeight="1" thickBot="1" x14ac:dyDescent="0.25">
      <c r="A56" s="51">
        <v>51</v>
      </c>
      <c r="B56" s="52">
        <v>300</v>
      </c>
      <c r="C56" s="52">
        <v>3</v>
      </c>
      <c r="D56" s="52">
        <v>8.67</v>
      </c>
      <c r="E56" s="52">
        <f t="shared" si="0"/>
        <v>47.546795773833061</v>
      </c>
      <c r="F56" s="52">
        <f t="shared" si="1"/>
        <v>5.4840594894847818</v>
      </c>
      <c r="G56" s="47">
        <f t="shared" si="2"/>
        <v>1.2397695601317005E-2</v>
      </c>
      <c r="H56" s="48">
        <f t="shared" si="3"/>
        <v>442</v>
      </c>
      <c r="I56" s="49">
        <f t="shared" si="4"/>
        <v>5.4797814557821161</v>
      </c>
      <c r="J56" s="36">
        <v>1</v>
      </c>
      <c r="K56" s="35" t="str">
        <f t="shared" si="5"/>
        <v>21BA</v>
      </c>
      <c r="L56" s="60"/>
    </row>
    <row r="57" spans="1:12" s="39" customFormat="1" ht="12" customHeight="1" thickBot="1" x14ac:dyDescent="0.25">
      <c r="A57" s="51">
        <v>52</v>
      </c>
      <c r="B57" s="52">
        <v>300</v>
      </c>
      <c r="C57" s="52">
        <v>3</v>
      </c>
      <c r="D57" s="52">
        <v>8.67</v>
      </c>
      <c r="E57" s="52">
        <f t="shared" si="0"/>
        <v>45.826981747141836</v>
      </c>
      <c r="F57" s="52">
        <f t="shared" si="1"/>
        <v>5.2856957032458869</v>
      </c>
      <c r="G57" s="47">
        <f t="shared" si="2"/>
        <v>1.2397695601317005E-2</v>
      </c>
      <c r="H57" s="48">
        <f t="shared" si="3"/>
        <v>426</v>
      </c>
      <c r="I57" s="49">
        <f t="shared" si="4"/>
        <v>5.2814183261610443</v>
      </c>
      <c r="J57" s="36">
        <v>1</v>
      </c>
      <c r="K57" s="35" t="str">
        <f t="shared" si="5"/>
        <v>21AA</v>
      </c>
      <c r="L57" s="60"/>
    </row>
    <row r="58" spans="1:12" s="39" customFormat="1" ht="12" customHeight="1" thickBot="1" x14ac:dyDescent="0.25">
      <c r="A58" s="51">
        <v>53</v>
      </c>
      <c r="B58" s="52">
        <v>300</v>
      </c>
      <c r="C58" s="52">
        <v>3</v>
      </c>
      <c r="D58" s="52">
        <v>8.67</v>
      </c>
      <c r="E58" s="52">
        <f t="shared" si="0"/>
        <v>44.169375072981239</v>
      </c>
      <c r="F58" s="52">
        <f t="shared" si="1"/>
        <v>5.0945069288328995</v>
      </c>
      <c r="G58" s="47">
        <f t="shared" si="2"/>
        <v>1.2397695601317005E-2</v>
      </c>
      <c r="H58" s="48">
        <f t="shared" si="3"/>
        <v>411</v>
      </c>
      <c r="I58" s="49">
        <f t="shared" si="4"/>
        <v>5.0954528921412887</v>
      </c>
      <c r="J58" s="36">
        <v>1</v>
      </c>
      <c r="K58" s="35" t="str">
        <f t="shared" si="5"/>
        <v>219B</v>
      </c>
      <c r="L58" s="60"/>
    </row>
    <row r="59" spans="1:12" s="39" customFormat="1" ht="12" customHeight="1" thickBot="1" x14ac:dyDescent="0.25">
      <c r="A59" s="51">
        <v>54</v>
      </c>
      <c r="B59" s="52">
        <v>300</v>
      </c>
      <c r="C59" s="52">
        <v>3</v>
      </c>
      <c r="D59" s="52">
        <v>8.67</v>
      </c>
      <c r="E59" s="52">
        <f t="shared" si="0"/>
        <v>42.571725650672441</v>
      </c>
      <c r="F59" s="52">
        <f t="shared" si="1"/>
        <v>4.9102336390625654</v>
      </c>
      <c r="G59" s="47">
        <f t="shared" si="2"/>
        <v>1.2397695601317005E-2</v>
      </c>
      <c r="H59" s="48">
        <f t="shared" si="3"/>
        <v>396</v>
      </c>
      <c r="I59" s="49">
        <f t="shared" si="4"/>
        <v>4.909487458121534</v>
      </c>
      <c r="J59" s="36">
        <v>1</v>
      </c>
      <c r="K59" s="35" t="str">
        <f t="shared" si="5"/>
        <v>218C</v>
      </c>
      <c r="L59" s="60"/>
    </row>
    <row r="60" spans="1:12" s="39" customFormat="1" ht="12" customHeight="1" thickBot="1" x14ac:dyDescent="0.25">
      <c r="A60" s="51">
        <v>55</v>
      </c>
      <c r="B60" s="52">
        <v>300</v>
      </c>
      <c r="C60" s="52">
        <v>3</v>
      </c>
      <c r="D60" s="52">
        <v>8.67</v>
      </c>
      <c r="E60" s="52">
        <f t="shared" si="0"/>
        <v>41.031864767875156</v>
      </c>
      <c r="F60" s="52">
        <f t="shared" si="1"/>
        <v>4.7326256941032474</v>
      </c>
      <c r="G60" s="47">
        <f t="shared" si="2"/>
        <v>1.2397695601317005E-2</v>
      </c>
      <c r="H60" s="48">
        <f t="shared" si="3"/>
        <v>382</v>
      </c>
      <c r="I60" s="49">
        <f t="shared" si="4"/>
        <v>4.7359197197030962</v>
      </c>
      <c r="J60" s="36">
        <v>1</v>
      </c>
      <c r="K60" s="35" t="str">
        <f t="shared" si="5"/>
        <v>217E</v>
      </c>
      <c r="L60" s="60"/>
    </row>
    <row r="61" spans="1:12" s="39" customFormat="1" ht="12" customHeight="1" thickBot="1" x14ac:dyDescent="0.25">
      <c r="A61" s="51">
        <v>56</v>
      </c>
      <c r="B61" s="52">
        <v>300</v>
      </c>
      <c r="C61" s="52">
        <v>3</v>
      </c>
      <c r="D61" s="52">
        <v>8.67</v>
      </c>
      <c r="E61" s="52">
        <f t="shared" si="0"/>
        <v>39.547702156691905</v>
      </c>
      <c r="F61" s="52">
        <f t="shared" si="1"/>
        <v>4.5614420019252488</v>
      </c>
      <c r="G61" s="47">
        <f t="shared" si="2"/>
        <v>1.2397695601317005E-2</v>
      </c>
      <c r="H61" s="48">
        <f t="shared" si="3"/>
        <v>368</v>
      </c>
      <c r="I61" s="49">
        <f t="shared" si="4"/>
        <v>4.5623519812846576</v>
      </c>
      <c r="J61" s="36">
        <v>1</v>
      </c>
      <c r="K61" s="35" t="str">
        <f t="shared" si="5"/>
        <v>2170</v>
      </c>
      <c r="L61" s="60"/>
    </row>
    <row r="62" spans="1:12" s="39" customFormat="1" ht="12" customHeight="1" thickBot="1" x14ac:dyDescent="0.25">
      <c r="A62" s="51">
        <v>57</v>
      </c>
      <c r="B62" s="52">
        <v>300</v>
      </c>
      <c r="C62" s="52">
        <v>3</v>
      </c>
      <c r="D62" s="52">
        <v>8.67</v>
      </c>
      <c r="E62" s="52">
        <f t="shared" si="0"/>
        <v>38.117223156255946</v>
      </c>
      <c r="F62" s="52">
        <f t="shared" si="1"/>
        <v>4.3964501910329812</v>
      </c>
      <c r="G62" s="47">
        <f t="shared" si="2"/>
        <v>1.2397695601317005E-2</v>
      </c>
      <c r="H62" s="48">
        <f t="shared" si="3"/>
        <v>355</v>
      </c>
      <c r="I62" s="49">
        <f t="shared" si="4"/>
        <v>4.4011819384675368</v>
      </c>
      <c r="J62" s="36">
        <v>1</v>
      </c>
      <c r="K62" s="35" t="str">
        <f t="shared" si="5"/>
        <v>2163</v>
      </c>
      <c r="L62" s="60"/>
    </row>
    <row r="63" spans="1:12" s="39" customFormat="1" ht="12" customHeight="1" thickBot="1" x14ac:dyDescent="0.25">
      <c r="A63" s="51">
        <v>58</v>
      </c>
      <c r="B63" s="52">
        <v>300</v>
      </c>
      <c r="C63" s="52">
        <v>3</v>
      </c>
      <c r="D63" s="52">
        <v>8.67</v>
      </c>
      <c r="E63" s="52">
        <f t="shared" si="0"/>
        <v>36.738485977951164</v>
      </c>
      <c r="F63" s="52">
        <f t="shared" si="1"/>
        <v>4.2374262950347363</v>
      </c>
      <c r="G63" s="47">
        <f t="shared" ref="G63:G92" si="6">5*(22/10.82)*4.995/4096</f>
        <v>1.2397695601317005E-2</v>
      </c>
      <c r="H63" s="48">
        <f t="shared" si="3"/>
        <v>342</v>
      </c>
      <c r="I63" s="49">
        <f t="shared" si="4"/>
        <v>4.240011895650416</v>
      </c>
      <c r="J63" s="36">
        <v>1</v>
      </c>
      <c r="K63" s="35" t="str">
        <f t="shared" si="5"/>
        <v>2156</v>
      </c>
      <c r="L63" s="60"/>
    </row>
    <row r="64" spans="1:12" s="39" customFormat="1" ht="12" customHeight="1" thickBot="1" x14ac:dyDescent="0.25">
      <c r="A64" s="51">
        <v>59</v>
      </c>
      <c r="B64" s="52">
        <v>300</v>
      </c>
      <c r="C64" s="52">
        <v>3</v>
      </c>
      <c r="D64" s="52">
        <v>8.67</v>
      </c>
      <c r="E64" s="52">
        <f t="shared" si="0"/>
        <v>35.409619069551603</v>
      </c>
      <c r="F64" s="52">
        <f t="shared" si="1"/>
        <v>4.0841544486218693</v>
      </c>
      <c r="G64" s="47">
        <f t="shared" si="6"/>
        <v>1.2397695601317005E-2</v>
      </c>
      <c r="H64" s="48">
        <f t="shared" si="3"/>
        <v>329</v>
      </c>
      <c r="I64" s="49">
        <f t="shared" si="4"/>
        <v>4.0788418528332944</v>
      </c>
      <c r="J64" s="36">
        <v>1</v>
      </c>
      <c r="K64" s="35" t="str">
        <f t="shared" si="5"/>
        <v>2149</v>
      </c>
      <c r="L64" s="60"/>
    </row>
    <row r="65" spans="1:12" s="39" customFormat="1" ht="12" customHeight="1" thickBot="1" x14ac:dyDescent="0.25">
      <c r="A65" s="51">
        <v>60</v>
      </c>
      <c r="B65" s="52">
        <v>300</v>
      </c>
      <c r="C65" s="52">
        <v>3</v>
      </c>
      <c r="D65" s="52">
        <v>8.67</v>
      </c>
      <c r="E65" s="52">
        <f t="shared" si="0"/>
        <v>34.128818574702635</v>
      </c>
      <c r="F65" s="52">
        <f t="shared" si="1"/>
        <v>3.9364265945447099</v>
      </c>
      <c r="G65" s="47">
        <f t="shared" si="6"/>
        <v>1.2397695601317005E-2</v>
      </c>
      <c r="H65" s="48">
        <f t="shared" si="3"/>
        <v>318</v>
      </c>
      <c r="I65" s="49">
        <f t="shared" si="4"/>
        <v>3.9424672012188076</v>
      </c>
      <c r="J65" s="36">
        <v>1</v>
      </c>
      <c r="K65" s="35" t="str">
        <f t="shared" si="5"/>
        <v>213E</v>
      </c>
      <c r="L65" s="60"/>
    </row>
    <row r="66" spans="1:12" s="39" customFormat="1" ht="12" customHeight="1" thickBot="1" x14ac:dyDescent="0.25">
      <c r="A66" s="51">
        <v>61</v>
      </c>
      <c r="B66" s="52">
        <v>300</v>
      </c>
      <c r="C66" s="52">
        <v>3</v>
      </c>
      <c r="D66" s="52">
        <v>8.67</v>
      </c>
      <c r="E66" s="52">
        <f t="shared" si="0"/>
        <v>32.894345884295277</v>
      </c>
      <c r="F66" s="52">
        <f t="shared" si="1"/>
        <v>3.7940422011874597</v>
      </c>
      <c r="G66" s="47">
        <f t="shared" si="6"/>
        <v>1.2397695601317005E-2</v>
      </c>
      <c r="H66" s="48">
        <f t="shared" si="3"/>
        <v>306</v>
      </c>
      <c r="I66" s="49">
        <f t="shared" si="4"/>
        <v>3.7936948540030038</v>
      </c>
      <c r="J66" s="36">
        <v>1</v>
      </c>
      <c r="K66" s="35" t="str">
        <f t="shared" si="5"/>
        <v>2132</v>
      </c>
      <c r="L66" s="60"/>
    </row>
    <row r="67" spans="1:12" s="39" customFormat="1" ht="12" customHeight="1" thickBot="1" x14ac:dyDescent="0.25">
      <c r="A67" s="51">
        <v>62</v>
      </c>
      <c r="B67" s="52">
        <v>300</v>
      </c>
      <c r="C67" s="52">
        <v>3</v>
      </c>
      <c r="D67" s="52">
        <v>8.67</v>
      </c>
      <c r="E67" s="52">
        <f t="shared" si="0"/>
        <v>31.70452527640948</v>
      </c>
      <c r="F67" s="52">
        <f t="shared" si="1"/>
        <v>3.6568079903586481</v>
      </c>
      <c r="G67" s="47">
        <f t="shared" si="6"/>
        <v>1.2397695601317005E-2</v>
      </c>
      <c r="H67" s="48">
        <f t="shared" si="3"/>
        <v>295</v>
      </c>
      <c r="I67" s="49">
        <f t="shared" si="4"/>
        <v>3.6573202023885165</v>
      </c>
      <c r="J67" s="36">
        <v>1</v>
      </c>
      <c r="K67" s="35" t="str">
        <f t="shared" si="5"/>
        <v>2127</v>
      </c>
      <c r="L67" s="60"/>
    </row>
    <row r="68" spans="1:12" s="39" customFormat="1" ht="12" customHeight="1" thickBot="1" x14ac:dyDescent="0.25">
      <c r="A68" s="51">
        <v>63</v>
      </c>
      <c r="B68" s="52">
        <v>300</v>
      </c>
      <c r="C68" s="52">
        <v>3</v>
      </c>
      <c r="D68" s="52">
        <v>8.67</v>
      </c>
      <c r="E68" s="52">
        <f t="shared" ref="E68:E131" si="7">B68*(POWER(EXP((LN(B68/C68))/125),-(A68-1)))</f>
        <v>30.557741641623242</v>
      </c>
      <c r="F68" s="52">
        <f t="shared" ref="F68:F131" si="8">E68/D68</f>
        <v>3.5245376749277098</v>
      </c>
      <c r="G68" s="47">
        <f t="shared" si="6"/>
        <v>1.2397695601317005E-2</v>
      </c>
      <c r="H68" s="48">
        <f t="shared" si="3"/>
        <v>284</v>
      </c>
      <c r="I68" s="49">
        <f t="shared" si="4"/>
        <v>3.5209455507740293</v>
      </c>
      <c r="J68" s="36">
        <v>1</v>
      </c>
      <c r="K68" s="35" t="str">
        <f t="shared" si="5"/>
        <v>211C</v>
      </c>
      <c r="L68" s="60"/>
    </row>
    <row r="69" spans="1:12" s="39" customFormat="1" ht="12" customHeight="1" thickBot="1" x14ac:dyDescent="0.25">
      <c r="A69" s="51">
        <v>64</v>
      </c>
      <c r="B69" s="52">
        <v>300</v>
      </c>
      <c r="C69" s="52">
        <v>3</v>
      </c>
      <c r="D69" s="52">
        <v>8.67</v>
      </c>
      <c r="E69" s="52">
        <f t="shared" si="7"/>
        <v>29.452438290599268</v>
      </c>
      <c r="F69" s="52">
        <f t="shared" si="8"/>
        <v>3.3970517059514727</v>
      </c>
      <c r="G69" s="47">
        <f t="shared" si="6"/>
        <v>1.2397695601317005E-2</v>
      </c>
      <c r="H69" s="48">
        <f t="shared" ref="H69:H131" si="9">ROUND(F69/G69,0)</f>
        <v>274</v>
      </c>
      <c r="I69" s="49">
        <f t="shared" ref="I69:I131" si="10">H69*G69</f>
        <v>3.3969685947608594</v>
      </c>
      <c r="J69" s="36">
        <v>1</v>
      </c>
      <c r="K69" s="35" t="str">
        <f t="shared" ref="K69:K131" si="11">DEC2HEX(H69+J69*8192,4)</f>
        <v>2112</v>
      </c>
      <c r="L69" s="60"/>
    </row>
    <row r="70" spans="1:12" s="39" customFormat="1" ht="12" customHeight="1" thickBot="1" x14ac:dyDescent="0.25">
      <c r="A70" s="51">
        <v>65</v>
      </c>
      <c r="B70" s="52">
        <v>300</v>
      </c>
      <c r="C70" s="52">
        <v>3</v>
      </c>
      <c r="D70" s="52">
        <v>8.67</v>
      </c>
      <c r="E70" s="52">
        <f t="shared" si="7"/>
        <v>28.387114840973528</v>
      </c>
      <c r="F70" s="52">
        <f t="shared" si="8"/>
        <v>3.2741770289473502</v>
      </c>
      <c r="G70" s="47">
        <f t="shared" si="6"/>
        <v>1.2397695601317005E-2</v>
      </c>
      <c r="H70" s="48">
        <f t="shared" si="9"/>
        <v>264</v>
      </c>
      <c r="I70" s="49">
        <f t="shared" si="10"/>
        <v>3.2729916387476892</v>
      </c>
      <c r="J70" s="36">
        <v>1</v>
      </c>
      <c r="K70" s="35" t="str">
        <f t="shared" si="11"/>
        <v>2108</v>
      </c>
      <c r="L70" s="60"/>
    </row>
    <row r="71" spans="1:12" s="39" customFormat="1" ht="12" customHeight="1" thickBot="1" x14ac:dyDescent="0.25">
      <c r="A71" s="51">
        <v>66</v>
      </c>
      <c r="B71" s="52">
        <v>300</v>
      </c>
      <c r="C71" s="52">
        <v>3</v>
      </c>
      <c r="D71" s="52">
        <v>8.67</v>
      </c>
      <c r="E71" s="52">
        <f t="shared" si="7"/>
        <v>27.360325180677037</v>
      </c>
      <c r="F71" s="52">
        <f t="shared" si="8"/>
        <v>3.1557468489823575</v>
      </c>
      <c r="G71" s="47">
        <f t="shared" si="6"/>
        <v>1.2397695601317005E-2</v>
      </c>
      <c r="H71" s="48">
        <f t="shared" si="9"/>
        <v>255</v>
      </c>
      <c r="I71" s="49">
        <f t="shared" si="10"/>
        <v>3.1614123783358363</v>
      </c>
      <c r="J71" s="36">
        <v>1</v>
      </c>
      <c r="K71" s="35" t="str">
        <f t="shared" si="11"/>
        <v>20FF</v>
      </c>
      <c r="L71" s="60"/>
    </row>
    <row r="72" spans="1:12" s="39" customFormat="1" ht="12" customHeight="1" thickBot="1" x14ac:dyDescent="0.25">
      <c r="A72" s="51">
        <v>67</v>
      </c>
      <c r="B72" s="52">
        <v>300</v>
      </c>
      <c r="C72" s="52">
        <v>3</v>
      </c>
      <c r="D72" s="52">
        <v>8.67</v>
      </c>
      <c r="E72" s="52">
        <f t="shared" si="7"/>
        <v>26.370675504926279</v>
      </c>
      <c r="F72" s="52">
        <f t="shared" si="8"/>
        <v>3.0416004042590865</v>
      </c>
      <c r="G72" s="47">
        <f t="shared" si="6"/>
        <v>1.2397695601317005E-2</v>
      </c>
      <c r="H72" s="48">
        <f t="shared" si="9"/>
        <v>245</v>
      </c>
      <c r="I72" s="49">
        <f t="shared" si="10"/>
        <v>3.0374354223226661</v>
      </c>
      <c r="J72" s="36">
        <v>1</v>
      </c>
      <c r="K72" s="35" t="str">
        <f t="shared" si="11"/>
        <v>20F5</v>
      </c>
      <c r="L72" s="60"/>
    </row>
    <row r="73" spans="1:12" s="39" customFormat="1" ht="12" customHeight="1" thickBot="1" x14ac:dyDescent="0.25">
      <c r="A73" s="51">
        <v>68</v>
      </c>
      <c r="B73" s="52">
        <v>300</v>
      </c>
      <c r="C73" s="52">
        <v>3</v>
      </c>
      <c r="D73" s="52">
        <v>8.67</v>
      </c>
      <c r="E73" s="52">
        <f t="shared" si="7"/>
        <v>25.416822424217646</v>
      </c>
      <c r="F73" s="52">
        <f t="shared" si="8"/>
        <v>2.9315827478913086</v>
      </c>
      <c r="G73" s="47">
        <f t="shared" si="6"/>
        <v>1.2397695601317005E-2</v>
      </c>
      <c r="H73" s="48">
        <f t="shared" si="9"/>
        <v>236</v>
      </c>
      <c r="I73" s="49">
        <f t="shared" si="10"/>
        <v>2.9258561619108132</v>
      </c>
      <c r="J73" s="36">
        <v>1</v>
      </c>
      <c r="K73" s="35" t="str">
        <f t="shared" si="11"/>
        <v>20EC</v>
      </c>
      <c r="L73" s="60"/>
    </row>
    <row r="74" spans="1:12" s="39" customFormat="1" ht="12" customHeight="1" thickBot="1" x14ac:dyDescent="0.25">
      <c r="A74" s="51">
        <v>69</v>
      </c>
      <c r="B74" s="52">
        <v>300</v>
      </c>
      <c r="C74" s="52">
        <v>3</v>
      </c>
      <c r="D74" s="52">
        <v>8.67</v>
      </c>
      <c r="E74" s="52">
        <f t="shared" si="7"/>
        <v>24.497471140757529</v>
      </c>
      <c r="F74" s="52">
        <f t="shared" si="8"/>
        <v>2.8255445375729562</v>
      </c>
      <c r="G74" s="47">
        <f t="shared" si="6"/>
        <v>1.2397695601317005E-2</v>
      </c>
      <c r="H74" s="48">
        <f t="shared" si="9"/>
        <v>228</v>
      </c>
      <c r="I74" s="49">
        <f t="shared" si="10"/>
        <v>2.8266745971002774</v>
      </c>
      <c r="J74" s="36">
        <v>1</v>
      </c>
      <c r="K74" s="35" t="str">
        <f t="shared" si="11"/>
        <v>20E4</v>
      </c>
      <c r="L74" s="60"/>
    </row>
    <row r="75" spans="1:12" s="39" customFormat="1" ht="12" customHeight="1" thickBot="1" x14ac:dyDescent="0.25">
      <c r="A75" s="51">
        <v>70</v>
      </c>
      <c r="B75" s="52">
        <v>300</v>
      </c>
      <c r="C75" s="52">
        <v>3</v>
      </c>
      <c r="D75" s="52">
        <v>8.67</v>
      </c>
      <c r="E75" s="52">
        <f t="shared" si="7"/>
        <v>23.61137369085273</v>
      </c>
      <c r="F75" s="52">
        <f t="shared" si="8"/>
        <v>2.7233418328549863</v>
      </c>
      <c r="G75" s="47">
        <f t="shared" si="6"/>
        <v>1.2397695601317005E-2</v>
      </c>
      <c r="H75" s="48">
        <f t="shared" si="9"/>
        <v>220</v>
      </c>
      <c r="I75" s="49">
        <f t="shared" si="10"/>
        <v>2.727493032289741</v>
      </c>
      <c r="J75" s="36">
        <v>1</v>
      </c>
      <c r="K75" s="35" t="str">
        <f t="shared" si="11"/>
        <v>20DC</v>
      </c>
      <c r="L75" s="60"/>
    </row>
    <row r="76" spans="1:12" s="39" customFormat="1" ht="12" customHeight="1" thickBot="1" x14ac:dyDescent="0.25">
      <c r="A76" s="51">
        <v>71</v>
      </c>
      <c r="B76" s="52">
        <v>300</v>
      </c>
      <c r="C76" s="52">
        <v>3</v>
      </c>
      <c r="D76" s="52">
        <v>8.67</v>
      </c>
      <c r="E76" s="52">
        <f t="shared" si="7"/>
        <v>22.757327250875285</v>
      </c>
      <c r="F76" s="52">
        <f t="shared" si="8"/>
        <v>2.624835899754935</v>
      </c>
      <c r="G76" s="47">
        <f t="shared" si="6"/>
        <v>1.2397695601317005E-2</v>
      </c>
      <c r="H76" s="48">
        <f t="shared" si="9"/>
        <v>212</v>
      </c>
      <c r="I76" s="49">
        <f t="shared" si="10"/>
        <v>2.6283114674792052</v>
      </c>
      <c r="J76" s="36">
        <v>1</v>
      </c>
      <c r="K76" s="35" t="str">
        <f t="shared" si="11"/>
        <v>20D4</v>
      </c>
      <c r="L76" s="60"/>
    </row>
    <row r="77" spans="1:12" s="39" customFormat="1" ht="12" customHeight="1" thickBot="1" x14ac:dyDescent="0.25">
      <c r="A77" s="51">
        <v>72</v>
      </c>
      <c r="B77" s="52">
        <v>300</v>
      </c>
      <c r="C77" s="52">
        <v>3</v>
      </c>
      <c r="D77" s="52">
        <v>8.67</v>
      </c>
      <c r="E77" s="52">
        <f t="shared" si="7"/>
        <v>21.9341725045023</v>
      </c>
      <c r="F77" s="52">
        <f t="shared" si="8"/>
        <v>2.5298930224339444</v>
      </c>
      <c r="G77" s="47">
        <f t="shared" si="6"/>
        <v>1.2397695601317005E-2</v>
      </c>
      <c r="H77" s="48">
        <f t="shared" si="9"/>
        <v>204</v>
      </c>
      <c r="I77" s="49">
        <f t="shared" si="10"/>
        <v>2.5291299026686689</v>
      </c>
      <c r="J77" s="36">
        <v>1</v>
      </c>
      <c r="K77" s="35" t="str">
        <f t="shared" si="11"/>
        <v>20CC</v>
      </c>
      <c r="L77" s="60"/>
    </row>
    <row r="78" spans="1:12" s="39" customFormat="1" ht="12" customHeight="1" thickBot="1" x14ac:dyDescent="0.25">
      <c r="A78" s="51">
        <v>73</v>
      </c>
      <c r="B78" s="52">
        <v>300</v>
      </c>
      <c r="C78" s="52">
        <v>3</v>
      </c>
      <c r="D78" s="52">
        <v>8.67</v>
      </c>
      <c r="E78" s="52">
        <f t="shared" si="7"/>
        <v>21.140792069014189</v>
      </c>
      <c r="F78" s="52">
        <f t="shared" si="8"/>
        <v>2.4383843216856045</v>
      </c>
      <c r="G78" s="47">
        <f t="shared" si="6"/>
        <v>1.2397695601317005E-2</v>
      </c>
      <c r="H78" s="48">
        <f t="shared" si="9"/>
        <v>197</v>
      </c>
      <c r="I78" s="49">
        <f t="shared" si="10"/>
        <v>2.44234603345945</v>
      </c>
      <c r="J78" s="36">
        <v>1</v>
      </c>
      <c r="K78" s="35" t="str">
        <f t="shared" si="11"/>
        <v>20C5</v>
      </c>
      <c r="L78" s="60"/>
    </row>
    <row r="79" spans="1:12" s="39" customFormat="1" ht="12" customHeight="1" thickBot="1" x14ac:dyDescent="0.25">
      <c r="A79" s="51">
        <v>74</v>
      </c>
      <c r="B79" s="52">
        <v>300</v>
      </c>
      <c r="C79" s="52">
        <v>3</v>
      </c>
      <c r="D79" s="52">
        <v>8.67</v>
      </c>
      <c r="E79" s="52">
        <f t="shared" si="7"/>
        <v>20.376108978515322</v>
      </c>
      <c r="F79" s="52">
        <f t="shared" si="8"/>
        <v>2.3501855799902334</v>
      </c>
      <c r="G79" s="47">
        <f t="shared" si="6"/>
        <v>1.2397695601317005E-2</v>
      </c>
      <c r="H79" s="48">
        <f t="shared" si="9"/>
        <v>190</v>
      </c>
      <c r="I79" s="49">
        <f t="shared" si="10"/>
        <v>2.3555621642502311</v>
      </c>
      <c r="J79" s="36">
        <v>1</v>
      </c>
      <c r="K79" s="35" t="str">
        <f t="shared" si="11"/>
        <v>20BE</v>
      </c>
      <c r="L79" s="60"/>
    </row>
    <row r="80" spans="1:12" s="39" customFormat="1" ht="12" customHeight="1" thickBot="1" x14ac:dyDescent="0.25">
      <c r="A80" s="51">
        <v>75</v>
      </c>
      <c r="B80" s="52">
        <v>300</v>
      </c>
      <c r="C80" s="52">
        <v>3</v>
      </c>
      <c r="D80" s="52">
        <v>8.67</v>
      </c>
      <c r="E80" s="52">
        <f t="shared" si="7"/>
        <v>19.639085222018043</v>
      </c>
      <c r="F80" s="52">
        <f t="shared" si="8"/>
        <v>2.2651770728971212</v>
      </c>
      <c r="G80" s="47">
        <f t="shared" si="6"/>
        <v>1.2397695601317005E-2</v>
      </c>
      <c r="H80" s="48">
        <f t="shared" si="9"/>
        <v>183</v>
      </c>
      <c r="I80" s="49">
        <f t="shared" si="10"/>
        <v>2.2687782950410118</v>
      </c>
      <c r="J80" s="36">
        <v>1</v>
      </c>
      <c r="K80" s="35" t="str">
        <f t="shared" si="11"/>
        <v>20B7</v>
      </c>
      <c r="L80" s="60"/>
    </row>
    <row r="81" spans="1:12" s="39" customFormat="1" ht="12" customHeight="1" thickBot="1" x14ac:dyDescent="0.25">
      <c r="A81" s="51">
        <v>76</v>
      </c>
      <c r="B81" s="52">
        <v>300</v>
      </c>
      <c r="C81" s="52">
        <v>3</v>
      </c>
      <c r="D81" s="52">
        <v>8.67</v>
      </c>
      <c r="E81" s="52">
        <f t="shared" si="7"/>
        <v>18.928720334405597</v>
      </c>
      <c r="F81" s="52">
        <f t="shared" si="8"/>
        <v>2.1832434065058357</v>
      </c>
      <c r="G81" s="47">
        <f t="shared" si="6"/>
        <v>1.2397695601317005E-2</v>
      </c>
      <c r="H81" s="48">
        <f t="shared" si="9"/>
        <v>176</v>
      </c>
      <c r="I81" s="49">
        <f t="shared" si="10"/>
        <v>2.1819944258317929</v>
      </c>
      <c r="J81" s="36">
        <v>1</v>
      </c>
      <c r="K81" s="35" t="str">
        <f t="shared" si="11"/>
        <v>20B0</v>
      </c>
      <c r="L81" s="60"/>
    </row>
    <row r="82" spans="1:12" s="39" customFormat="1" ht="12" customHeight="1" thickBot="1" x14ac:dyDescent="0.25">
      <c r="A82" s="51">
        <v>77</v>
      </c>
      <c r="B82" s="52">
        <v>300</v>
      </c>
      <c r="C82" s="52">
        <v>3</v>
      </c>
      <c r="D82" s="52">
        <v>8.67</v>
      </c>
      <c r="E82" s="52">
        <f t="shared" si="7"/>
        <v>18.24405003836134</v>
      </c>
      <c r="F82" s="52">
        <f t="shared" si="8"/>
        <v>2.1042733608259909</v>
      </c>
      <c r="G82" s="47">
        <f t="shared" si="6"/>
        <v>1.2397695601317005E-2</v>
      </c>
      <c r="H82" s="48">
        <f t="shared" si="9"/>
        <v>170</v>
      </c>
      <c r="I82" s="49">
        <f t="shared" si="10"/>
        <v>2.107608252223891</v>
      </c>
      <c r="J82" s="36">
        <v>1</v>
      </c>
      <c r="K82" s="35" t="str">
        <f t="shared" si="11"/>
        <v>20AA</v>
      </c>
      <c r="L82" s="60"/>
    </row>
    <row r="83" spans="1:12" s="39" customFormat="1" ht="12" customHeight="1" thickBot="1" x14ac:dyDescent="0.25">
      <c r="A83" s="51">
        <v>78</v>
      </c>
      <c r="B83" s="52">
        <v>300</v>
      </c>
      <c r="C83" s="52">
        <v>3</v>
      </c>
      <c r="D83" s="52">
        <v>8.67</v>
      </c>
      <c r="E83" s="52">
        <f t="shared" si="7"/>
        <v>17.584144935420671</v>
      </c>
      <c r="F83" s="52">
        <f t="shared" si="8"/>
        <v>2.0281597388028456</v>
      </c>
      <c r="G83" s="47">
        <f t="shared" si="6"/>
        <v>1.2397695601317005E-2</v>
      </c>
      <c r="H83" s="48">
        <f t="shared" si="9"/>
        <v>164</v>
      </c>
      <c r="I83" s="49">
        <f t="shared" si="10"/>
        <v>2.0332220786159887</v>
      </c>
      <c r="J83" s="36">
        <v>1</v>
      </c>
      <c r="K83" s="35" t="str">
        <f t="shared" si="11"/>
        <v>20A4</v>
      </c>
      <c r="L83" s="60"/>
    </row>
    <row r="84" spans="1:12" s="39" customFormat="1" ht="12" customHeight="1" thickBot="1" x14ac:dyDescent="0.25">
      <c r="A84" s="51">
        <v>79</v>
      </c>
      <c r="B84" s="52">
        <v>300</v>
      </c>
      <c r="C84" s="52">
        <v>3</v>
      </c>
      <c r="D84" s="52">
        <v>8.67</v>
      </c>
      <c r="E84" s="52">
        <f t="shared" si="7"/>
        <v>16.94810924436889</v>
      </c>
      <c r="F84" s="52">
        <f t="shared" si="8"/>
        <v>1.9547992208037936</v>
      </c>
      <c r="G84" s="47">
        <f t="shared" si="6"/>
        <v>1.2397695601317005E-2</v>
      </c>
      <c r="H84" s="48">
        <f t="shared" si="9"/>
        <v>158</v>
      </c>
      <c r="I84" s="49">
        <f t="shared" si="10"/>
        <v>1.9588359050080868</v>
      </c>
      <c r="J84" s="36">
        <v>1</v>
      </c>
      <c r="K84" s="35" t="str">
        <f t="shared" si="11"/>
        <v>209E</v>
      </c>
      <c r="L84" s="60"/>
    </row>
    <row r="85" spans="1:12" s="39" customFormat="1" ht="12" customHeight="1" thickBot="1" x14ac:dyDescent="0.25">
      <c r="A85" s="51">
        <v>80</v>
      </c>
      <c r="B85" s="52">
        <v>300</v>
      </c>
      <c r="C85" s="52">
        <v>3</v>
      </c>
      <c r="D85" s="52">
        <v>8.67</v>
      </c>
      <c r="E85" s="52">
        <f t="shared" si="7"/>
        <v>16.33507958527245</v>
      </c>
      <c r="F85" s="52">
        <f t="shared" si="8"/>
        <v>1.8840922243682179</v>
      </c>
      <c r="G85" s="47">
        <f t="shared" si="6"/>
        <v>1.2397695601317005E-2</v>
      </c>
      <c r="H85" s="48">
        <f t="shared" si="9"/>
        <v>152</v>
      </c>
      <c r="I85" s="49">
        <f t="shared" si="10"/>
        <v>1.8844497314001847</v>
      </c>
      <c r="J85" s="36">
        <v>1</v>
      </c>
      <c r="K85" s="35" t="str">
        <f t="shared" si="11"/>
        <v>2098</v>
      </c>
      <c r="L85" s="60"/>
    </row>
    <row r="86" spans="1:12" s="39" customFormat="1" ht="12" customHeight="1" thickBot="1" x14ac:dyDescent="0.25">
      <c r="A86" s="51">
        <v>81</v>
      </c>
      <c r="B86" s="52">
        <v>300</v>
      </c>
      <c r="C86" s="52">
        <v>3</v>
      </c>
      <c r="D86" s="52">
        <v>8.67</v>
      </c>
      <c r="E86" s="52">
        <f t="shared" si="7"/>
        <v>15.744223807492995</v>
      </c>
      <c r="F86" s="52">
        <f t="shared" si="8"/>
        <v>1.815942769030334</v>
      </c>
      <c r="G86" s="47">
        <f t="shared" si="6"/>
        <v>1.2397695601317005E-2</v>
      </c>
      <c r="H86" s="48">
        <f t="shared" si="9"/>
        <v>146</v>
      </c>
      <c r="I86" s="49">
        <f t="shared" si="10"/>
        <v>1.8100635577922828</v>
      </c>
      <c r="J86" s="36">
        <v>1</v>
      </c>
      <c r="K86" s="35" t="str">
        <f t="shared" si="11"/>
        <v>2092</v>
      </c>
      <c r="L86" s="60"/>
    </row>
    <row r="87" spans="1:12" s="39" customFormat="1" ht="12" customHeight="1" thickBot="1" x14ac:dyDescent="0.25">
      <c r="A87" s="51">
        <v>82</v>
      </c>
      <c r="B87" s="52">
        <v>300</v>
      </c>
      <c r="C87" s="52">
        <v>3</v>
      </c>
      <c r="D87" s="52">
        <v>8.67</v>
      </c>
      <c r="E87" s="52">
        <f t="shared" si="7"/>
        <v>15.174739860093247</v>
      </c>
      <c r="F87" s="52">
        <f t="shared" si="8"/>
        <v>1.7502583460315164</v>
      </c>
      <c r="G87" s="47">
        <f t="shared" si="6"/>
        <v>1.2397695601317005E-2</v>
      </c>
      <c r="H87" s="48">
        <f t="shared" si="9"/>
        <v>141</v>
      </c>
      <c r="I87" s="49">
        <f t="shared" si="10"/>
        <v>1.7480750797856976</v>
      </c>
      <c r="J87" s="36">
        <v>1</v>
      </c>
      <c r="K87" s="35" t="str">
        <f t="shared" si="11"/>
        <v>208D</v>
      </c>
      <c r="L87" s="60"/>
    </row>
    <row r="88" spans="1:12" s="39" customFormat="1" ht="12" customHeight="1" thickBot="1" x14ac:dyDescent="0.25">
      <c r="A88" s="51">
        <v>83</v>
      </c>
      <c r="B88" s="52">
        <v>300</v>
      </c>
      <c r="C88" s="52">
        <v>3</v>
      </c>
      <c r="D88" s="52">
        <v>8.67</v>
      </c>
      <c r="E88" s="52">
        <f t="shared" si="7"/>
        <v>14.625854703101419</v>
      </c>
      <c r="F88" s="52">
        <f t="shared" si="8"/>
        <v>1.6869497927452617</v>
      </c>
      <c r="G88" s="47">
        <f t="shared" si="6"/>
        <v>1.2397695601317005E-2</v>
      </c>
      <c r="H88" s="48">
        <f t="shared" si="9"/>
        <v>136</v>
      </c>
      <c r="I88" s="49">
        <f t="shared" si="10"/>
        <v>1.6860866017791127</v>
      </c>
      <c r="J88" s="36">
        <v>1</v>
      </c>
      <c r="K88" s="35" t="str">
        <f t="shared" si="11"/>
        <v>2088</v>
      </c>
      <c r="L88" s="60"/>
    </row>
    <row r="89" spans="1:12" s="39" customFormat="1" ht="12" customHeight="1" thickBot="1" x14ac:dyDescent="0.25">
      <c r="A89" s="51">
        <v>84</v>
      </c>
      <c r="B89" s="52">
        <v>300</v>
      </c>
      <c r="C89" s="52">
        <v>3</v>
      </c>
      <c r="D89" s="52">
        <v>8.67</v>
      </c>
      <c r="E89" s="52">
        <f t="shared" si="7"/>
        <v>14.096823258156295</v>
      </c>
      <c r="F89" s="52">
        <f t="shared" si="8"/>
        <v>1.6259311716443248</v>
      </c>
      <c r="G89" s="47">
        <f t="shared" si="6"/>
        <v>1.2397695601317005E-2</v>
      </c>
      <c r="H89" s="48">
        <f t="shared" si="9"/>
        <v>131</v>
      </c>
      <c r="I89" s="49">
        <f t="shared" si="10"/>
        <v>1.6240981237725276</v>
      </c>
      <c r="J89" s="36">
        <v>1</v>
      </c>
      <c r="K89" s="35" t="str">
        <f t="shared" si="11"/>
        <v>2083</v>
      </c>
      <c r="L89" s="60"/>
    </row>
    <row r="90" spans="1:12" s="39" customFormat="1" ht="12" customHeight="1" thickBot="1" x14ac:dyDescent="0.25">
      <c r="A90" s="51">
        <v>85</v>
      </c>
      <c r="B90" s="52">
        <v>300</v>
      </c>
      <c r="C90" s="52">
        <v>3</v>
      </c>
      <c r="D90" s="52">
        <v>8.67</v>
      </c>
      <c r="E90" s="52">
        <f t="shared" si="7"/>
        <v>13.586927397108457</v>
      </c>
      <c r="F90" s="52">
        <f t="shared" si="8"/>
        <v>1.5671196536457275</v>
      </c>
      <c r="G90" s="47">
        <f t="shared" si="6"/>
        <v>1.2397695601317005E-2</v>
      </c>
      <c r="H90" s="48">
        <f t="shared" si="9"/>
        <v>126</v>
      </c>
      <c r="I90" s="49">
        <f t="shared" si="10"/>
        <v>1.5621096457659427</v>
      </c>
      <c r="J90" s="36">
        <v>1</v>
      </c>
      <c r="K90" s="35" t="str">
        <f t="shared" si="11"/>
        <v>207E</v>
      </c>
      <c r="L90" s="60"/>
    </row>
    <row r="91" spans="1:12" s="39" customFormat="1" ht="12" customHeight="1" thickBot="1" x14ac:dyDescent="0.25">
      <c r="A91" s="51">
        <v>86</v>
      </c>
      <c r="B91" s="52">
        <v>300</v>
      </c>
      <c r="C91" s="52">
        <v>3</v>
      </c>
      <c r="D91" s="52">
        <v>8.67</v>
      </c>
      <c r="E91" s="52">
        <f t="shared" si="7"/>
        <v>13.095474967204821</v>
      </c>
      <c r="F91" s="52">
        <f t="shared" si="8"/>
        <v>1.5104354056752964</v>
      </c>
      <c r="G91" s="47">
        <f t="shared" si="6"/>
        <v>1.2397695601317005E-2</v>
      </c>
      <c r="H91" s="48">
        <f t="shared" si="9"/>
        <v>122</v>
      </c>
      <c r="I91" s="49">
        <f t="shared" si="10"/>
        <v>1.5125188633606745</v>
      </c>
      <c r="J91" s="36">
        <v>1</v>
      </c>
      <c r="K91" s="35" t="str">
        <f t="shared" si="11"/>
        <v>207A</v>
      </c>
      <c r="L91" s="60"/>
    </row>
    <row r="92" spans="1:12" s="39" customFormat="1" ht="12" customHeight="1" thickBot="1" x14ac:dyDescent="0.25">
      <c r="A92" s="51">
        <v>87</v>
      </c>
      <c r="B92" s="52">
        <v>300</v>
      </c>
      <c r="C92" s="52">
        <v>3</v>
      </c>
      <c r="D92" s="52">
        <v>8.67</v>
      </c>
      <c r="E92" s="52">
        <f t="shared" si="7"/>
        <v>12.621798851533166</v>
      </c>
      <c r="F92" s="52">
        <f t="shared" si="8"/>
        <v>1.4558014822990963</v>
      </c>
      <c r="G92" s="47">
        <f t="shared" si="6"/>
        <v>1.2397695601317005E-2</v>
      </c>
      <c r="H92" s="48">
        <f t="shared" si="9"/>
        <v>117</v>
      </c>
      <c r="I92" s="49">
        <f t="shared" si="10"/>
        <v>1.4505303853540896</v>
      </c>
      <c r="J92" s="36">
        <v>1</v>
      </c>
      <c r="K92" s="35" t="str">
        <f t="shared" si="11"/>
        <v>2075</v>
      </c>
      <c r="L92" s="60"/>
    </row>
    <row r="93" spans="1:12" s="39" customFormat="1" ht="12" customHeight="1" thickBot="1" x14ac:dyDescent="0.25">
      <c r="A93" s="51">
        <v>88</v>
      </c>
      <c r="B93" s="52">
        <v>300</v>
      </c>
      <c r="C93" s="52">
        <v>3</v>
      </c>
      <c r="D93" s="52">
        <v>8.67</v>
      </c>
      <c r="E93" s="52">
        <f t="shared" si="7"/>
        <v>12.165256063451363</v>
      </c>
      <c r="F93" s="52">
        <f t="shared" si="8"/>
        <v>1.4031437212746669</v>
      </c>
      <c r="G93" s="47">
        <f t="shared" ref="G93:G131" si="12">5*(22/10.82)*4.995/4096</f>
        <v>1.2397695601317005E-2</v>
      </c>
      <c r="H93" s="48">
        <f t="shared" si="9"/>
        <v>113</v>
      </c>
      <c r="I93" s="49">
        <f t="shared" si="10"/>
        <v>1.4009396029488215</v>
      </c>
      <c r="J93" s="36">
        <v>1</v>
      </c>
      <c r="K93" s="35" t="str">
        <f t="shared" si="11"/>
        <v>2071</v>
      </c>
      <c r="L93" s="60"/>
    </row>
    <row r="94" spans="1:12" s="39" customFormat="1" ht="12" customHeight="1" thickBot="1" x14ac:dyDescent="0.25">
      <c r="A94" s="51">
        <v>89</v>
      </c>
      <c r="B94" s="52">
        <v>300</v>
      </c>
      <c r="C94" s="52">
        <v>3</v>
      </c>
      <c r="D94" s="52">
        <v>8.67</v>
      </c>
      <c r="E94" s="52">
        <f t="shared" si="7"/>
        <v>11.725226873771913</v>
      </c>
      <c r="F94" s="52">
        <f t="shared" si="8"/>
        <v>1.3523906428802668</v>
      </c>
      <c r="G94" s="47">
        <f t="shared" si="12"/>
        <v>1.2397695601317005E-2</v>
      </c>
      <c r="H94" s="48">
        <f t="shared" si="9"/>
        <v>109</v>
      </c>
      <c r="I94" s="49">
        <f t="shared" si="10"/>
        <v>1.3513488205435535</v>
      </c>
      <c r="J94" s="36">
        <v>1</v>
      </c>
      <c r="K94" s="35" t="str">
        <f t="shared" si="11"/>
        <v>206D</v>
      </c>
      <c r="L94" s="60"/>
    </row>
    <row r="95" spans="1:12" s="39" customFormat="1" ht="12" customHeight="1" thickBot="1" x14ac:dyDescent="0.25">
      <c r="A95" s="51">
        <v>90</v>
      </c>
      <c r="B95" s="52">
        <v>300</v>
      </c>
      <c r="C95" s="52">
        <v>3</v>
      </c>
      <c r="D95" s="52">
        <v>8.67</v>
      </c>
      <c r="E95" s="52">
        <f t="shared" si="7"/>
        <v>11.30111396951712</v>
      </c>
      <c r="F95" s="52">
        <f t="shared" si="8"/>
        <v>1.3034733528854809</v>
      </c>
      <c r="G95" s="47">
        <f t="shared" si="12"/>
        <v>1.2397695601317005E-2</v>
      </c>
      <c r="H95" s="48">
        <f t="shared" si="9"/>
        <v>105</v>
      </c>
      <c r="I95" s="49">
        <f t="shared" si="10"/>
        <v>1.3017580381382856</v>
      </c>
      <c r="J95" s="36">
        <v>1</v>
      </c>
      <c r="K95" s="35" t="str">
        <f t="shared" si="11"/>
        <v>2069</v>
      </c>
      <c r="L95" s="60"/>
    </row>
    <row r="96" spans="1:12" s="39" customFormat="1" ht="12" customHeight="1" thickBot="1" x14ac:dyDescent="0.25">
      <c r="A96" s="51">
        <v>91</v>
      </c>
      <c r="B96" s="52">
        <v>300</v>
      </c>
      <c r="C96" s="52">
        <v>3</v>
      </c>
      <c r="D96" s="52">
        <v>8.67</v>
      </c>
      <c r="E96" s="52">
        <f t="shared" si="7"/>
        <v>10.892341643102901</v>
      </c>
      <c r="F96" s="52">
        <f t="shared" si="8"/>
        <v>1.2563254490314764</v>
      </c>
      <c r="G96" s="47">
        <f t="shared" si="12"/>
        <v>1.2397695601317005E-2</v>
      </c>
      <c r="H96" s="48">
        <f t="shared" si="9"/>
        <v>101</v>
      </c>
      <c r="I96" s="49">
        <f t="shared" si="10"/>
        <v>1.2521672557330175</v>
      </c>
      <c r="J96" s="36">
        <v>1</v>
      </c>
      <c r="K96" s="35" t="str">
        <f t="shared" si="11"/>
        <v>2065</v>
      </c>
      <c r="L96" s="60"/>
    </row>
    <row r="97" spans="1:12" s="39" customFormat="1" ht="12" customHeight="1" thickBot="1" x14ac:dyDescent="0.25">
      <c r="A97" s="51">
        <v>92</v>
      </c>
      <c r="B97" s="52">
        <v>300</v>
      </c>
      <c r="C97" s="52">
        <v>3</v>
      </c>
      <c r="D97" s="52">
        <v>8.67</v>
      </c>
      <c r="E97" s="52">
        <f t="shared" si="7"/>
        <v>10.498355010850579</v>
      </c>
      <c r="F97" s="52">
        <f t="shared" si="8"/>
        <v>1.2108829308939537</v>
      </c>
      <c r="G97" s="47">
        <f t="shared" si="12"/>
        <v>1.2397695601317005E-2</v>
      </c>
      <c r="H97" s="48">
        <f t="shared" si="9"/>
        <v>98</v>
      </c>
      <c r="I97" s="49">
        <f t="shared" si="10"/>
        <v>1.2149741689290665</v>
      </c>
      <c r="J97" s="36">
        <v>1</v>
      </c>
      <c r="K97" s="35" t="str">
        <f t="shared" si="11"/>
        <v>2062</v>
      </c>
      <c r="L97" s="60"/>
    </row>
    <row r="98" spans="1:12" s="39" customFormat="1" ht="12" customHeight="1" thickBot="1" x14ac:dyDescent="0.25">
      <c r="A98" s="51">
        <v>93</v>
      </c>
      <c r="B98" s="52">
        <v>300</v>
      </c>
      <c r="C98" s="52">
        <v>3</v>
      </c>
      <c r="D98" s="52">
        <v>8.67</v>
      </c>
      <c r="E98" s="52">
        <f t="shared" si="7"/>
        <v>10.118619259765934</v>
      </c>
      <c r="F98" s="52">
        <f t="shared" si="8"/>
        <v>1.1670841130064515</v>
      </c>
      <c r="G98" s="47">
        <f t="shared" si="12"/>
        <v>1.2397695601317005E-2</v>
      </c>
      <c r="H98" s="48">
        <f t="shared" si="9"/>
        <v>94</v>
      </c>
      <c r="I98" s="49">
        <f t="shared" si="10"/>
        <v>1.1653833865237986</v>
      </c>
      <c r="J98" s="36">
        <v>1</v>
      </c>
      <c r="K98" s="35" t="str">
        <f t="shared" si="11"/>
        <v>205E</v>
      </c>
      <c r="L98" s="60"/>
    </row>
    <row r="99" spans="1:12" s="39" customFormat="1" ht="12" customHeight="1" thickBot="1" x14ac:dyDescent="0.25">
      <c r="A99" s="51">
        <v>94</v>
      </c>
      <c r="B99" s="52">
        <v>300</v>
      </c>
      <c r="C99" s="52">
        <v>3</v>
      </c>
      <c r="D99" s="52">
        <v>8.67</v>
      </c>
      <c r="E99" s="52">
        <f t="shared" si="7"/>
        <v>9.7526189215629007</v>
      </c>
      <c r="F99" s="52">
        <f t="shared" si="8"/>
        <v>1.1248695411260554</v>
      </c>
      <c r="G99" s="47">
        <f t="shared" si="12"/>
        <v>1.2397695601317005E-2</v>
      </c>
      <c r="H99" s="48">
        <f t="shared" si="9"/>
        <v>91</v>
      </c>
      <c r="I99" s="49">
        <f t="shared" si="10"/>
        <v>1.1281902997198474</v>
      </c>
      <c r="J99" s="36">
        <v>1</v>
      </c>
      <c r="K99" s="35" t="str">
        <f t="shared" si="11"/>
        <v>205B</v>
      </c>
      <c r="L99" s="60"/>
    </row>
    <row r="100" spans="1:12" s="39" customFormat="1" ht="12" customHeight="1" thickBot="1" x14ac:dyDescent="0.25">
      <c r="A100" s="51">
        <v>95</v>
      </c>
      <c r="B100" s="52">
        <v>300</v>
      </c>
      <c r="C100" s="52">
        <v>3</v>
      </c>
      <c r="D100" s="52">
        <v>8.67</v>
      </c>
      <c r="E100" s="52">
        <f t="shared" si="7"/>
        <v>9.399857172946632</v>
      </c>
      <c r="F100" s="52">
        <f t="shared" si="8"/>
        <v>1.0841819115278699</v>
      </c>
      <c r="G100" s="47">
        <f t="shared" si="12"/>
        <v>1.2397695601317005E-2</v>
      </c>
      <c r="H100" s="48">
        <f t="shared" si="9"/>
        <v>87</v>
      </c>
      <c r="I100" s="49">
        <f t="shared" si="10"/>
        <v>1.0785995173145795</v>
      </c>
      <c r="J100" s="36">
        <v>1</v>
      </c>
      <c r="K100" s="35" t="str">
        <f t="shared" si="11"/>
        <v>2057</v>
      </c>
      <c r="L100" s="60"/>
    </row>
    <row r="101" spans="1:12" s="39" customFormat="1" ht="12" customHeight="1" thickBot="1" x14ac:dyDescent="0.25">
      <c r="A101" s="51">
        <v>96</v>
      </c>
      <c r="B101" s="52">
        <v>300</v>
      </c>
      <c r="C101" s="52">
        <v>3</v>
      </c>
      <c r="D101" s="52">
        <v>8.67</v>
      </c>
      <c r="E101" s="52">
        <f t="shared" si="7"/>
        <v>9.0598551612059257</v>
      </c>
      <c r="F101" s="52">
        <f t="shared" si="8"/>
        <v>1.0449659932186766</v>
      </c>
      <c r="G101" s="47">
        <f t="shared" si="12"/>
        <v>1.2397695601317005E-2</v>
      </c>
      <c r="H101" s="48">
        <f t="shared" si="9"/>
        <v>84</v>
      </c>
      <c r="I101" s="49">
        <f t="shared" si="10"/>
        <v>1.0414064305106285</v>
      </c>
      <c r="J101" s="36">
        <v>1</v>
      </c>
      <c r="K101" s="35" t="str">
        <f t="shared" si="11"/>
        <v>2054</v>
      </c>
      <c r="L101" s="60"/>
    </row>
    <row r="102" spans="1:12" s="39" customFormat="1" ht="12" customHeight="1" thickBot="1" x14ac:dyDescent="0.25">
      <c r="A102" s="51">
        <v>97</v>
      </c>
      <c r="B102" s="52">
        <v>300</v>
      </c>
      <c r="C102" s="52">
        <v>3</v>
      </c>
      <c r="D102" s="52">
        <v>8.67</v>
      </c>
      <c r="E102" s="52">
        <f t="shared" si="7"/>
        <v>8.7321513541996953</v>
      </c>
      <c r="F102" s="52">
        <f t="shared" si="8"/>
        <v>1.0071685529642094</v>
      </c>
      <c r="G102" s="47">
        <f t="shared" si="12"/>
        <v>1.2397695601317005E-2</v>
      </c>
      <c r="H102" s="48">
        <f t="shared" si="9"/>
        <v>81</v>
      </c>
      <c r="I102" s="49">
        <f t="shared" si="10"/>
        <v>1.0042133437066774</v>
      </c>
      <c r="J102" s="36">
        <v>1</v>
      </c>
      <c r="K102" s="35" t="str">
        <f t="shared" si="11"/>
        <v>2051</v>
      </c>
      <c r="L102" s="60"/>
    </row>
    <row r="103" spans="1:12" s="39" customFormat="1" ht="12" customHeight="1" thickBot="1" x14ac:dyDescent="0.25">
      <c r="A103" s="51">
        <v>98</v>
      </c>
      <c r="B103" s="52">
        <v>300</v>
      </c>
      <c r="C103" s="52">
        <v>3</v>
      </c>
      <c r="D103" s="52">
        <v>8.67</v>
      </c>
      <c r="E103" s="52">
        <f t="shared" si="7"/>
        <v>8.4163009138550233</v>
      </c>
      <c r="F103" s="52">
        <f t="shared" si="8"/>
        <v>0.97073828302826104</v>
      </c>
      <c r="G103" s="47">
        <f t="shared" si="12"/>
        <v>1.2397695601317005E-2</v>
      </c>
      <c r="H103" s="48">
        <f t="shared" si="9"/>
        <v>78</v>
      </c>
      <c r="I103" s="49">
        <f t="shared" si="10"/>
        <v>0.96702025690272642</v>
      </c>
      <c r="J103" s="36">
        <v>1</v>
      </c>
      <c r="K103" s="35" t="str">
        <f t="shared" si="11"/>
        <v>204E</v>
      </c>
      <c r="L103" s="60"/>
    </row>
    <row r="104" spans="1:12" s="39" customFormat="1" ht="12" customHeight="1" thickBot="1" x14ac:dyDescent="0.25">
      <c r="A104" s="51">
        <v>99</v>
      </c>
      <c r="B104" s="52">
        <v>300</v>
      </c>
      <c r="C104" s="52">
        <v>3</v>
      </c>
      <c r="D104" s="52">
        <v>8.67</v>
      </c>
      <c r="E104" s="52">
        <f t="shared" si="7"/>
        <v>8.1118750923264162</v>
      </c>
      <c r="F104" s="52">
        <f t="shared" si="8"/>
        <v>0.93562573152553818</v>
      </c>
      <c r="G104" s="47">
        <f t="shared" si="12"/>
        <v>1.2397695601317005E-2</v>
      </c>
      <c r="H104" s="48">
        <f t="shared" si="9"/>
        <v>75</v>
      </c>
      <c r="I104" s="49">
        <f t="shared" si="10"/>
        <v>0.92982717009877536</v>
      </c>
      <c r="J104" s="36">
        <v>1</v>
      </c>
      <c r="K104" s="35" t="str">
        <f t="shared" si="11"/>
        <v>204B</v>
      </c>
      <c r="L104" s="60"/>
    </row>
    <row r="105" spans="1:12" s="39" customFormat="1" ht="12" customHeight="1" thickBot="1" x14ac:dyDescent="0.25">
      <c r="A105" s="51">
        <v>100</v>
      </c>
      <c r="B105" s="52">
        <v>300</v>
      </c>
      <c r="C105" s="52">
        <v>3</v>
      </c>
      <c r="D105" s="52">
        <v>8.67</v>
      </c>
      <c r="E105" s="52">
        <f t="shared" si="7"/>
        <v>7.8184606499965748</v>
      </c>
      <c r="F105" s="52">
        <f t="shared" si="8"/>
        <v>0.90178323529372262</v>
      </c>
      <c r="G105" s="47">
        <f t="shared" si="12"/>
        <v>1.2397695601317005E-2</v>
      </c>
      <c r="H105" s="48">
        <f t="shared" si="9"/>
        <v>73</v>
      </c>
      <c r="I105" s="49">
        <f t="shared" si="10"/>
        <v>0.90503177889614139</v>
      </c>
      <c r="J105" s="36">
        <v>1</v>
      </c>
      <c r="K105" s="35" t="str">
        <f t="shared" si="11"/>
        <v>2049</v>
      </c>
      <c r="L105" s="60"/>
    </row>
    <row r="106" spans="1:12" s="39" customFormat="1" ht="12" customHeight="1" thickBot="1" x14ac:dyDescent="0.25">
      <c r="A106" s="51">
        <v>101</v>
      </c>
      <c r="B106" s="52">
        <v>300</v>
      </c>
      <c r="C106" s="52">
        <v>3</v>
      </c>
      <c r="D106" s="52">
        <v>8.67</v>
      </c>
      <c r="E106" s="52">
        <f t="shared" si="7"/>
        <v>7.5356592945286307</v>
      </c>
      <c r="F106" s="52">
        <f t="shared" si="8"/>
        <v>0.86916485519361375</v>
      </c>
      <c r="G106" s="47">
        <f t="shared" si="12"/>
        <v>1.2397695601317005E-2</v>
      </c>
      <c r="H106" s="48">
        <f t="shared" si="9"/>
        <v>70</v>
      </c>
      <c r="I106" s="49">
        <f t="shared" si="10"/>
        <v>0.86783869209219033</v>
      </c>
      <c r="J106" s="36">
        <v>1</v>
      </c>
      <c r="K106" s="35" t="str">
        <f t="shared" si="11"/>
        <v>2046</v>
      </c>
      <c r="L106" s="60"/>
    </row>
    <row r="107" spans="1:12" s="39" customFormat="1" ht="12" customHeight="1" thickBot="1" x14ac:dyDescent="0.25">
      <c r="A107" s="51">
        <v>102</v>
      </c>
      <c r="B107" s="52">
        <v>300</v>
      </c>
      <c r="C107" s="52">
        <v>3</v>
      </c>
      <c r="D107" s="52">
        <v>8.67</v>
      </c>
      <c r="E107" s="52">
        <f t="shared" si="7"/>
        <v>7.2630871402084303</v>
      </c>
      <c r="F107" s="52">
        <f t="shared" si="8"/>
        <v>0.83772631374953055</v>
      </c>
      <c r="G107" s="47">
        <f t="shared" si="12"/>
        <v>1.2397695601317005E-2</v>
      </c>
      <c r="H107" s="48">
        <f t="shared" si="9"/>
        <v>68</v>
      </c>
      <c r="I107" s="49">
        <f t="shared" si="10"/>
        <v>0.84304330088955637</v>
      </c>
      <c r="J107" s="36">
        <v>1</v>
      </c>
      <c r="K107" s="35" t="str">
        <f t="shared" si="11"/>
        <v>2044</v>
      </c>
      <c r="L107" s="60"/>
    </row>
    <row r="108" spans="1:12" s="39" customFormat="1" ht="12" customHeight="1" thickBot="1" x14ac:dyDescent="0.25">
      <c r="A108" s="51">
        <v>103</v>
      </c>
      <c r="B108" s="52">
        <v>300</v>
      </c>
      <c r="C108" s="52">
        <v>3</v>
      </c>
      <c r="D108" s="52">
        <v>8.67</v>
      </c>
      <c r="E108" s="52">
        <f t="shared" si="7"/>
        <v>7.0003741868429064</v>
      </c>
      <c r="F108" s="52">
        <f t="shared" si="8"/>
        <v>0.80742493504531787</v>
      </c>
      <c r="G108" s="47">
        <f t="shared" si="12"/>
        <v>1.2397695601317005E-2</v>
      </c>
      <c r="H108" s="48">
        <f t="shared" si="9"/>
        <v>65</v>
      </c>
      <c r="I108" s="49">
        <f t="shared" si="10"/>
        <v>0.80585021408560531</v>
      </c>
      <c r="J108" s="36">
        <v>1</v>
      </c>
      <c r="K108" s="35" t="str">
        <f t="shared" si="11"/>
        <v>2041</v>
      </c>
      <c r="L108" s="60"/>
    </row>
    <row r="109" spans="1:12" s="39" customFormat="1" ht="12" customHeight="1" thickBot="1" x14ac:dyDescent="0.25">
      <c r="A109" s="51">
        <v>104</v>
      </c>
      <c r="B109" s="52">
        <v>300</v>
      </c>
      <c r="C109" s="52">
        <v>3</v>
      </c>
      <c r="D109" s="52">
        <v>8.67</v>
      </c>
      <c r="E109" s="52">
        <f t="shared" si="7"/>
        <v>6.7471638175072437</v>
      </c>
      <c r="F109" s="52">
        <f t="shared" si="8"/>
        <v>0.77821958679437642</v>
      </c>
      <c r="G109" s="47">
        <f t="shared" si="12"/>
        <v>1.2397695601317005E-2</v>
      </c>
      <c r="H109" s="48">
        <f t="shared" si="9"/>
        <v>63</v>
      </c>
      <c r="I109" s="49">
        <f t="shared" si="10"/>
        <v>0.78105482288297134</v>
      </c>
      <c r="J109" s="36">
        <v>1</v>
      </c>
      <c r="K109" s="35" t="str">
        <f t="shared" si="11"/>
        <v>203F</v>
      </c>
      <c r="L109" s="60"/>
    </row>
    <row r="110" spans="1:12" s="39" customFormat="1" ht="12" customHeight="1" thickBot="1" x14ac:dyDescent="0.25">
      <c r="A110" s="51">
        <v>105</v>
      </c>
      <c r="B110" s="52">
        <v>300</v>
      </c>
      <c r="C110" s="52">
        <v>3</v>
      </c>
      <c r="D110" s="52">
        <v>8.67</v>
      </c>
      <c r="E110" s="52">
        <f t="shared" si="7"/>
        <v>6.5031123144589866</v>
      </c>
      <c r="F110" s="52">
        <f t="shared" si="8"/>
        <v>0.75007062450507345</v>
      </c>
      <c r="G110" s="47">
        <f t="shared" si="12"/>
        <v>1.2397695601317005E-2</v>
      </c>
      <c r="H110" s="48">
        <f t="shared" si="9"/>
        <v>61</v>
      </c>
      <c r="I110" s="49">
        <f t="shared" si="10"/>
        <v>0.75625943168033727</v>
      </c>
      <c r="J110" s="36">
        <v>1</v>
      </c>
      <c r="K110" s="35" t="str">
        <f t="shared" si="11"/>
        <v>203D</v>
      </c>
      <c r="L110" s="60"/>
    </row>
    <row r="111" spans="1:12" s="39" customFormat="1" ht="12" customHeight="1" thickBot="1" x14ac:dyDescent="0.25">
      <c r="A111" s="51">
        <v>106</v>
      </c>
      <c r="B111" s="52">
        <v>300</v>
      </c>
      <c r="C111" s="52">
        <v>3</v>
      </c>
      <c r="D111" s="52">
        <v>8.67</v>
      </c>
      <c r="E111" s="52">
        <f t="shared" si="7"/>
        <v>6.2678883925620239</v>
      </c>
      <c r="F111" s="52">
        <f t="shared" si="8"/>
        <v>0.72293983766574665</v>
      </c>
      <c r="G111" s="47">
        <f t="shared" si="12"/>
        <v>1.2397695601317005E-2</v>
      </c>
      <c r="H111" s="48">
        <f t="shared" si="9"/>
        <v>58</v>
      </c>
      <c r="I111" s="49">
        <f t="shared" si="10"/>
        <v>0.71906634487638632</v>
      </c>
      <c r="J111" s="36">
        <v>1</v>
      </c>
      <c r="K111" s="35" t="str">
        <f t="shared" si="11"/>
        <v>203A</v>
      </c>
      <c r="L111" s="60"/>
    </row>
    <row r="112" spans="1:12" s="39" customFormat="1" ht="12" customHeight="1" thickBot="1" x14ac:dyDescent="0.25">
      <c r="A112" s="51">
        <v>107</v>
      </c>
      <c r="B112" s="52">
        <v>300</v>
      </c>
      <c r="C112" s="52">
        <v>3</v>
      </c>
      <c r="D112" s="52">
        <v>8.67</v>
      </c>
      <c r="E112" s="52">
        <f t="shared" si="7"/>
        <v>6.0411727495870737</v>
      </c>
      <c r="F112" s="52">
        <f t="shared" si="8"/>
        <v>0.69679039787624841</v>
      </c>
      <c r="G112" s="47">
        <f t="shared" si="12"/>
        <v>1.2397695601317005E-2</v>
      </c>
      <c r="H112" s="48">
        <f t="shared" si="9"/>
        <v>56</v>
      </c>
      <c r="I112" s="49">
        <f t="shared" si="10"/>
        <v>0.69427095367375224</v>
      </c>
      <c r="J112" s="36">
        <v>1</v>
      </c>
      <c r="K112" s="35" t="str">
        <f t="shared" si="11"/>
        <v>2038</v>
      </c>
      <c r="L112" s="60"/>
    </row>
    <row r="113" spans="1:12" s="39" customFormat="1" ht="12" customHeight="1" thickBot="1" x14ac:dyDescent="0.25">
      <c r="A113" s="51">
        <v>108</v>
      </c>
      <c r="B113" s="52">
        <v>300</v>
      </c>
      <c r="C113" s="52">
        <v>3</v>
      </c>
      <c r="D113" s="52">
        <v>8.67</v>
      </c>
      <c r="E113" s="52">
        <f t="shared" si="7"/>
        <v>5.8226576327782453</v>
      </c>
      <c r="F113" s="52">
        <f t="shared" si="8"/>
        <v>0.67158680885562227</v>
      </c>
      <c r="G113" s="47">
        <f t="shared" si="12"/>
        <v>1.2397695601317005E-2</v>
      </c>
      <c r="H113" s="48">
        <f t="shared" si="9"/>
        <v>54</v>
      </c>
      <c r="I113" s="49">
        <f t="shared" si="10"/>
        <v>0.66947556247111828</v>
      </c>
      <c r="J113" s="36">
        <v>1</v>
      </c>
      <c r="K113" s="35" t="str">
        <f t="shared" si="11"/>
        <v>2036</v>
      </c>
      <c r="L113" s="60"/>
    </row>
    <row r="114" spans="1:12" s="39" customFormat="1" ht="12" customHeight="1" thickBot="1" x14ac:dyDescent="0.25">
      <c r="A114" s="51">
        <v>109</v>
      </c>
      <c r="B114" s="52">
        <v>300</v>
      </c>
      <c r="C114" s="52">
        <v>3</v>
      </c>
      <c r="D114" s="52">
        <v>8.67</v>
      </c>
      <c r="E114" s="52">
        <f t="shared" si="7"/>
        <v>5.6120464210973147</v>
      </c>
      <c r="F114" s="52">
        <f t="shared" si="8"/>
        <v>0.64729485825805244</v>
      </c>
      <c r="G114" s="47">
        <f t="shared" si="12"/>
        <v>1.2397695601317005E-2</v>
      </c>
      <c r="H114" s="48">
        <f t="shared" si="9"/>
        <v>52</v>
      </c>
      <c r="I114" s="49">
        <f t="shared" si="10"/>
        <v>0.64468017126848431</v>
      </c>
      <c r="J114" s="36">
        <v>1</v>
      </c>
      <c r="K114" s="35" t="str">
        <f t="shared" si="11"/>
        <v>2034</v>
      </c>
      <c r="L114" s="60"/>
    </row>
    <row r="115" spans="1:12" s="39" customFormat="1" ht="12" customHeight="1" thickBot="1" x14ac:dyDescent="0.25">
      <c r="A115" s="51">
        <v>110</v>
      </c>
      <c r="B115" s="52">
        <v>300</v>
      </c>
      <c r="C115" s="52">
        <v>3</v>
      </c>
      <c r="D115" s="52">
        <v>8.67</v>
      </c>
      <c r="E115" s="52">
        <f t="shared" si="7"/>
        <v>5.4090532225786223</v>
      </c>
      <c r="F115" s="52">
        <f t="shared" si="8"/>
        <v>0.62388157123167498</v>
      </c>
      <c r="G115" s="47">
        <f t="shared" si="12"/>
        <v>1.2397695601317005E-2</v>
      </c>
      <c r="H115" s="48">
        <f t="shared" si="9"/>
        <v>50</v>
      </c>
      <c r="I115" s="49">
        <f t="shared" si="10"/>
        <v>0.61988478006585024</v>
      </c>
      <c r="J115" s="36">
        <v>1</v>
      </c>
      <c r="K115" s="35" t="str">
        <f t="shared" si="11"/>
        <v>2032</v>
      </c>
      <c r="L115" s="60"/>
    </row>
    <row r="116" spans="1:12" s="39" customFormat="1" ht="12" customHeight="1" thickBot="1" x14ac:dyDescent="0.25">
      <c r="A116" s="51">
        <v>111</v>
      </c>
      <c r="B116" s="52">
        <v>300</v>
      </c>
      <c r="C116" s="52">
        <v>3</v>
      </c>
      <c r="D116" s="52">
        <v>8.67</v>
      </c>
      <c r="E116" s="52">
        <f t="shared" si="7"/>
        <v>5.2134024862480439</v>
      </c>
      <c r="F116" s="52">
        <f t="shared" si="8"/>
        <v>0.60131516565721388</v>
      </c>
      <c r="G116" s="47">
        <f t="shared" si="12"/>
        <v>1.2397695601317005E-2</v>
      </c>
      <c r="H116" s="48">
        <f t="shared" si="9"/>
        <v>49</v>
      </c>
      <c r="I116" s="49">
        <f t="shared" si="10"/>
        <v>0.60748708446453326</v>
      </c>
      <c r="J116" s="36">
        <v>1</v>
      </c>
      <c r="K116" s="35" t="str">
        <f t="shared" si="11"/>
        <v>2031</v>
      </c>
      <c r="L116" s="60"/>
    </row>
    <row r="117" spans="1:12" s="39" customFormat="1" ht="12" customHeight="1" thickBot="1" x14ac:dyDescent="0.25">
      <c r="A117" s="51">
        <v>112</v>
      </c>
      <c r="B117" s="52">
        <v>300</v>
      </c>
      <c r="C117" s="52">
        <v>3</v>
      </c>
      <c r="D117" s="52">
        <v>8.67</v>
      </c>
      <c r="E117" s="52">
        <f t="shared" si="7"/>
        <v>5.0248286280792316</v>
      </c>
      <c r="F117" s="52">
        <f t="shared" si="8"/>
        <v>0.57956500900567842</v>
      </c>
      <c r="G117" s="47">
        <f t="shared" si="12"/>
        <v>1.2397695601317005E-2</v>
      </c>
      <c r="H117" s="48">
        <f t="shared" si="9"/>
        <v>47</v>
      </c>
      <c r="I117" s="49">
        <f t="shared" si="10"/>
        <v>0.58269169326189929</v>
      </c>
      <c r="J117" s="36">
        <v>1</v>
      </c>
      <c r="K117" s="35" t="str">
        <f t="shared" si="11"/>
        <v>202F</v>
      </c>
      <c r="L117" s="60"/>
    </row>
    <row r="118" spans="1:12" s="39" customFormat="1" ht="12" customHeight="1" thickBot="1" x14ac:dyDescent="0.25">
      <c r="A118" s="51">
        <v>113</v>
      </c>
      <c r="B118" s="52">
        <v>300</v>
      </c>
      <c r="C118" s="52">
        <v>3</v>
      </c>
      <c r="D118" s="52">
        <v>8.67</v>
      </c>
      <c r="E118" s="52">
        <f t="shared" si="7"/>
        <v>4.8430756704793811</v>
      </c>
      <c r="F118" s="52">
        <f t="shared" si="8"/>
        <v>0.55860157675656064</v>
      </c>
      <c r="G118" s="47">
        <f t="shared" si="12"/>
        <v>1.2397695601317005E-2</v>
      </c>
      <c r="H118" s="48">
        <f t="shared" si="9"/>
        <v>45</v>
      </c>
      <c r="I118" s="49">
        <f t="shared" si="10"/>
        <v>0.55789630205926521</v>
      </c>
      <c r="J118" s="36">
        <v>1</v>
      </c>
      <c r="K118" s="35" t="str">
        <f t="shared" si="11"/>
        <v>202D</v>
      </c>
      <c r="L118" s="60"/>
    </row>
    <row r="119" spans="1:12" s="39" customFormat="1" ht="12" customHeight="1" thickBot="1" x14ac:dyDescent="0.25">
      <c r="A119" s="51">
        <v>114</v>
      </c>
      <c r="B119" s="52">
        <v>300</v>
      </c>
      <c r="C119" s="52">
        <v>3</v>
      </c>
      <c r="D119" s="52">
        <v>8.67</v>
      </c>
      <c r="E119" s="52">
        <f t="shared" si="7"/>
        <v>4.6678968948151471</v>
      </c>
      <c r="F119" s="52">
        <f t="shared" si="8"/>
        <v>0.53839641232008617</v>
      </c>
      <c r="G119" s="47">
        <f t="shared" si="12"/>
        <v>1.2397695601317005E-2</v>
      </c>
      <c r="H119" s="48">
        <f t="shared" si="9"/>
        <v>43</v>
      </c>
      <c r="I119" s="49">
        <f t="shared" si="10"/>
        <v>0.53310091085663125</v>
      </c>
      <c r="J119" s="36">
        <v>1</v>
      </c>
      <c r="K119" s="35" t="str">
        <f t="shared" si="11"/>
        <v>202B</v>
      </c>
      <c r="L119" s="60"/>
    </row>
    <row r="120" spans="1:12" s="39" customFormat="1" ht="12" customHeight="1" thickBot="1" x14ac:dyDescent="0.25">
      <c r="A120" s="51">
        <v>115</v>
      </c>
      <c r="B120" s="52">
        <v>300</v>
      </c>
      <c r="C120" s="52">
        <v>3</v>
      </c>
      <c r="D120" s="52">
        <v>8.67</v>
      </c>
      <c r="E120" s="52">
        <f t="shared" si="7"/>
        <v>4.4990545065070471</v>
      </c>
      <c r="F120" s="52">
        <f t="shared" si="8"/>
        <v>0.51892208840911735</v>
      </c>
      <c r="G120" s="47">
        <f t="shared" si="12"/>
        <v>1.2397695601317005E-2</v>
      </c>
      <c r="H120" s="48">
        <f t="shared" si="9"/>
        <v>42</v>
      </c>
      <c r="I120" s="49">
        <f t="shared" si="10"/>
        <v>0.52070321525531427</v>
      </c>
      <c r="J120" s="36">
        <v>1</v>
      </c>
      <c r="K120" s="35" t="str">
        <f t="shared" si="11"/>
        <v>202A</v>
      </c>
      <c r="L120" s="60"/>
    </row>
    <row r="121" spans="1:12" s="39" customFormat="1" ht="12" customHeight="1" thickBot="1" x14ac:dyDescent="0.25">
      <c r="A121" s="51">
        <v>116</v>
      </c>
      <c r="B121" s="52">
        <v>300</v>
      </c>
      <c r="C121" s="52">
        <v>3</v>
      </c>
      <c r="D121" s="52">
        <v>8.67</v>
      </c>
      <c r="E121" s="52">
        <f t="shared" si="7"/>
        <v>4.3363193122377108</v>
      </c>
      <c r="F121" s="52">
        <f t="shared" si="8"/>
        <v>0.50015216980827115</v>
      </c>
      <c r="G121" s="47">
        <f t="shared" si="12"/>
        <v>1.2397695601317005E-2</v>
      </c>
      <c r="H121" s="48">
        <f t="shared" si="9"/>
        <v>40</v>
      </c>
      <c r="I121" s="49">
        <f t="shared" si="10"/>
        <v>0.49590782405268019</v>
      </c>
      <c r="J121" s="36">
        <v>1</v>
      </c>
      <c r="K121" s="35" t="str">
        <f t="shared" si="11"/>
        <v>2028</v>
      </c>
      <c r="L121" s="60"/>
    </row>
    <row r="122" spans="1:12" s="39" customFormat="1" ht="12" customHeight="1" thickBot="1" x14ac:dyDescent="0.25">
      <c r="A122" s="51">
        <v>117</v>
      </c>
      <c r="B122" s="52">
        <v>300</v>
      </c>
      <c r="C122" s="52">
        <v>3</v>
      </c>
      <c r="D122" s="52">
        <v>8.67</v>
      </c>
      <c r="E122" s="52">
        <f t="shared" si="7"/>
        <v>4.1794704088358392</v>
      </c>
      <c r="F122" s="52">
        <f t="shared" si="8"/>
        <v>0.48206117748971616</v>
      </c>
      <c r="G122" s="47">
        <f t="shared" si="12"/>
        <v>1.2397695601317005E-2</v>
      </c>
      <c r="H122" s="48">
        <f t="shared" si="9"/>
        <v>39</v>
      </c>
      <c r="I122" s="49">
        <f t="shared" si="10"/>
        <v>0.48351012845136321</v>
      </c>
      <c r="J122" s="36">
        <v>1</v>
      </c>
      <c r="K122" s="35" t="str">
        <f t="shared" si="11"/>
        <v>2027</v>
      </c>
      <c r="L122" s="60"/>
    </row>
    <row r="123" spans="1:12" s="39" customFormat="1" ht="12" customHeight="1" thickBot="1" x14ac:dyDescent="0.25">
      <c r="A123" s="51">
        <v>118</v>
      </c>
      <c r="B123" s="52">
        <v>300</v>
      </c>
      <c r="C123" s="52">
        <v>3</v>
      </c>
      <c r="D123" s="52">
        <v>8.67</v>
      </c>
      <c r="E123" s="52">
        <f t="shared" si="7"/>
        <v>4.0282948834135244</v>
      </c>
      <c r="F123" s="52">
        <f t="shared" si="8"/>
        <v>0.46462455402693476</v>
      </c>
      <c r="G123" s="47">
        <f t="shared" si="12"/>
        <v>1.2397695601317005E-2</v>
      </c>
      <c r="H123" s="48">
        <f t="shared" si="9"/>
        <v>37</v>
      </c>
      <c r="I123" s="49">
        <f t="shared" si="10"/>
        <v>0.45871473724872919</v>
      </c>
      <c r="J123" s="36">
        <v>1</v>
      </c>
      <c r="K123" s="35" t="str">
        <f t="shared" si="11"/>
        <v>2025</v>
      </c>
      <c r="L123" s="60"/>
    </row>
    <row r="124" spans="1:12" s="39" customFormat="1" ht="12" customHeight="1" thickBot="1" x14ac:dyDescent="0.25">
      <c r="A124" s="51">
        <v>119</v>
      </c>
      <c r="B124" s="52">
        <v>300</v>
      </c>
      <c r="C124" s="52">
        <v>3</v>
      </c>
      <c r="D124" s="52">
        <v>8.67</v>
      </c>
      <c r="E124" s="52">
        <f t="shared" si="7"/>
        <v>3.882587524349892</v>
      </c>
      <c r="F124" s="52">
        <f t="shared" si="8"/>
        <v>0.44781863025950314</v>
      </c>
      <c r="G124" s="47">
        <f t="shared" si="12"/>
        <v>1.2397695601317005E-2</v>
      </c>
      <c r="H124" s="48">
        <f t="shared" si="9"/>
        <v>36</v>
      </c>
      <c r="I124" s="49">
        <f t="shared" si="10"/>
        <v>0.4463170416474122</v>
      </c>
      <c r="J124" s="36">
        <v>1</v>
      </c>
      <c r="K124" s="35" t="str">
        <f t="shared" si="11"/>
        <v>2024</v>
      </c>
      <c r="L124" s="60"/>
    </row>
    <row r="125" spans="1:12" s="39" customFormat="1" ht="12" customHeight="1" thickBot="1" x14ac:dyDescent="0.25">
      <c r="A125" s="51">
        <v>120</v>
      </c>
      <c r="B125" s="52">
        <v>300</v>
      </c>
      <c r="C125" s="52">
        <v>3</v>
      </c>
      <c r="D125" s="52">
        <v>8.67</v>
      </c>
      <c r="E125" s="52">
        <f t="shared" si="7"/>
        <v>3.7421505427287647</v>
      </c>
      <c r="F125" s="52">
        <f t="shared" si="8"/>
        <v>0.43162059316364071</v>
      </c>
      <c r="G125" s="47">
        <f t="shared" si="12"/>
        <v>1.2397695601317005E-2</v>
      </c>
      <c r="H125" s="48">
        <f t="shared" si="9"/>
        <v>35</v>
      </c>
      <c r="I125" s="49">
        <f t="shared" si="10"/>
        <v>0.43391934604609517</v>
      </c>
      <c r="J125" s="36">
        <v>1</v>
      </c>
      <c r="K125" s="35" t="str">
        <f t="shared" si="11"/>
        <v>2023</v>
      </c>
      <c r="L125" s="60"/>
    </row>
    <row r="126" spans="1:12" s="39" customFormat="1" ht="12" customHeight="1" thickBot="1" x14ac:dyDescent="0.25">
      <c r="A126" s="51">
        <v>121</v>
      </c>
      <c r="B126" s="52">
        <v>300</v>
      </c>
      <c r="C126" s="52">
        <v>3</v>
      </c>
      <c r="D126" s="52">
        <v>8.67</v>
      </c>
      <c r="E126" s="52">
        <f t="shared" si="7"/>
        <v>3.6067933038521764</v>
      </c>
      <c r="F126" s="52">
        <f t="shared" si="8"/>
        <v>0.41600845488491078</v>
      </c>
      <c r="G126" s="47">
        <f t="shared" si="12"/>
        <v>1.2397695601317005E-2</v>
      </c>
      <c r="H126" s="48">
        <f t="shared" si="9"/>
        <v>34</v>
      </c>
      <c r="I126" s="49">
        <f t="shared" si="10"/>
        <v>0.42152165044477818</v>
      </c>
      <c r="J126" s="36">
        <v>1</v>
      </c>
      <c r="K126" s="35" t="str">
        <f t="shared" si="11"/>
        <v>2022</v>
      </c>
      <c r="L126" s="60"/>
    </row>
    <row r="127" spans="1:12" s="39" customFormat="1" ht="12" customHeight="1" thickBot="1" x14ac:dyDescent="0.25">
      <c r="A127" s="51">
        <v>122</v>
      </c>
      <c r="B127" s="52">
        <v>300</v>
      </c>
      <c r="C127" s="52">
        <v>3</v>
      </c>
      <c r="D127" s="52">
        <v>8.67</v>
      </c>
      <c r="E127" s="52">
        <f t="shared" si="7"/>
        <v>3.4763320684653181</v>
      </c>
      <c r="F127" s="52">
        <f t="shared" si="8"/>
        <v>0.40096102289104013</v>
      </c>
      <c r="G127" s="47">
        <f t="shared" si="12"/>
        <v>1.2397695601317005E-2</v>
      </c>
      <c r="H127" s="48">
        <f t="shared" si="9"/>
        <v>32</v>
      </c>
      <c r="I127" s="49">
        <f t="shared" si="10"/>
        <v>0.39672625924214416</v>
      </c>
      <c r="J127" s="36">
        <v>1</v>
      </c>
      <c r="K127" s="35" t="str">
        <f t="shared" si="11"/>
        <v>2020</v>
      </c>
      <c r="L127" s="60"/>
    </row>
    <row r="128" spans="1:12" s="39" customFormat="1" ht="12" customHeight="1" thickBot="1" x14ac:dyDescent="0.25">
      <c r="A128" s="51">
        <v>123</v>
      </c>
      <c r="B128" s="52">
        <v>300</v>
      </c>
      <c r="C128" s="52">
        <v>3</v>
      </c>
      <c r="D128" s="52">
        <v>8.67</v>
      </c>
      <c r="E128" s="52">
        <f t="shared" si="7"/>
        <v>3.350589743341625</v>
      </c>
      <c r="F128" s="52">
        <f t="shared" si="8"/>
        <v>0.38645787120433966</v>
      </c>
      <c r="G128" s="47">
        <f t="shared" si="12"/>
        <v>1.2397695601317005E-2</v>
      </c>
      <c r="H128" s="48">
        <f t="shared" si="9"/>
        <v>31</v>
      </c>
      <c r="I128" s="49">
        <f t="shared" si="10"/>
        <v>0.38432856364082718</v>
      </c>
      <c r="J128" s="36">
        <v>1</v>
      </c>
      <c r="K128" s="35" t="str">
        <f t="shared" si="11"/>
        <v>201F</v>
      </c>
      <c r="L128" s="60"/>
    </row>
    <row r="129" spans="1:12" s="39" customFormat="1" ht="12" customHeight="1" thickBot="1" x14ac:dyDescent="0.25">
      <c r="A129" s="51">
        <v>124</v>
      </c>
      <c r="B129" s="52">
        <v>300</v>
      </c>
      <c r="C129" s="52">
        <v>3</v>
      </c>
      <c r="D129" s="52">
        <v>8.67</v>
      </c>
      <c r="E129" s="52">
        <f t="shared" si="7"/>
        <v>3.2293956408894475</v>
      </c>
      <c r="F129" s="52">
        <f t="shared" si="8"/>
        <v>0.37247931267467677</v>
      </c>
      <c r="G129" s="47">
        <f t="shared" si="12"/>
        <v>1.2397695601317005E-2</v>
      </c>
      <c r="H129" s="48">
        <f t="shared" si="9"/>
        <v>30</v>
      </c>
      <c r="I129" s="49">
        <f t="shared" si="10"/>
        <v>0.37193086803951014</v>
      </c>
      <c r="J129" s="36">
        <v>1</v>
      </c>
      <c r="K129" s="35" t="str">
        <f t="shared" si="11"/>
        <v>201E</v>
      </c>
      <c r="L129" s="60"/>
    </row>
    <row r="130" spans="1:12" s="39" customFormat="1" ht="12" customHeight="1" thickBot="1" x14ac:dyDescent="0.25">
      <c r="A130" s="51">
        <v>125</v>
      </c>
      <c r="B130" s="52">
        <v>300</v>
      </c>
      <c r="C130" s="52">
        <v>3</v>
      </c>
      <c r="D130" s="52">
        <v>8.67</v>
      </c>
      <c r="E130" s="52">
        <f t="shared" si="7"/>
        <v>3.1125852474539824</v>
      </c>
      <c r="F130" s="52">
        <f t="shared" si="8"/>
        <v>0.35900637225536131</v>
      </c>
      <c r="G130" s="47">
        <f t="shared" si="12"/>
        <v>1.2397695601317005E-2</v>
      </c>
      <c r="H130" s="48">
        <f t="shared" si="9"/>
        <v>29</v>
      </c>
      <c r="I130" s="49">
        <f t="shared" si="10"/>
        <v>0.35953317243819316</v>
      </c>
      <c r="J130" s="36">
        <v>1</v>
      </c>
      <c r="K130" s="35" t="str">
        <f t="shared" si="11"/>
        <v>201D</v>
      </c>
      <c r="L130" s="60"/>
    </row>
    <row r="131" spans="1:12" s="39" customFormat="1" ht="12" customHeight="1" thickBot="1" x14ac:dyDescent="0.25">
      <c r="A131" s="51">
        <v>126</v>
      </c>
      <c r="B131" s="52">
        <v>300</v>
      </c>
      <c r="C131" s="52">
        <v>3</v>
      </c>
      <c r="D131" s="52">
        <v>8.67</v>
      </c>
      <c r="E131" s="52">
        <f t="shared" si="7"/>
        <v>2.9999999999999463</v>
      </c>
      <c r="F131" s="52">
        <f t="shared" si="8"/>
        <v>0.34602076124566855</v>
      </c>
      <c r="G131" s="47">
        <f t="shared" si="12"/>
        <v>1.2397695601317005E-2</v>
      </c>
      <c r="H131" s="48">
        <f t="shared" si="9"/>
        <v>28</v>
      </c>
      <c r="I131" s="49">
        <f t="shared" si="10"/>
        <v>0.34713547683687612</v>
      </c>
      <c r="J131" s="36">
        <v>1</v>
      </c>
      <c r="K131" s="35" t="str">
        <f t="shared" si="11"/>
        <v>201C</v>
      </c>
      <c r="L131" s="60"/>
    </row>
  </sheetData>
  <mergeCells count="4">
    <mergeCell ref="A1:K1"/>
    <mergeCell ref="N4:P4"/>
    <mergeCell ref="S13:S15"/>
    <mergeCell ref="S17:S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131"/>
  <sheetViews>
    <sheetView topLeftCell="A82" workbookViewId="0">
      <selection activeCell="K4" sqref="K4:K131"/>
    </sheetView>
  </sheetViews>
  <sheetFormatPr baseColWidth="10" defaultRowHeight="14.25" x14ac:dyDescent="0.2"/>
  <cols>
    <col min="1" max="1" width="8.7109375" style="40" customWidth="1"/>
    <col min="2" max="3" width="9.85546875" style="40" customWidth="1"/>
    <col min="4" max="4" width="9.42578125" style="40" customWidth="1"/>
    <col min="5" max="5" width="11.42578125" style="40"/>
    <col min="6" max="6" width="13.85546875" style="40" customWidth="1"/>
    <col min="7" max="7" width="10.28515625" style="40" customWidth="1"/>
    <col min="8" max="8" width="8" style="40" customWidth="1"/>
    <col min="9" max="9" width="9.28515625" style="40" customWidth="1"/>
    <col min="10" max="10" width="7.28515625" style="41" customWidth="1"/>
    <col min="11" max="11" width="8.85546875" style="41" customWidth="1"/>
    <col min="12" max="16384" width="11.42578125" style="41"/>
  </cols>
  <sheetData>
    <row r="1" spans="1:18" ht="23.25" x14ac:dyDescent="0.2">
      <c r="A1" s="116" t="s">
        <v>25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</row>
    <row r="2" spans="1:18" ht="15" thickBot="1" x14ac:dyDescent="0.25"/>
    <row r="3" spans="1:18" s="38" customFormat="1" ht="33" customHeight="1" thickBot="1" x14ac:dyDescent="0.25">
      <c r="A3" s="50" t="s">
        <v>16</v>
      </c>
      <c r="B3" s="50" t="s">
        <v>17</v>
      </c>
      <c r="C3" s="50" t="s">
        <v>18</v>
      </c>
      <c r="D3" s="50" t="s">
        <v>22</v>
      </c>
      <c r="E3" s="50" t="s">
        <v>19</v>
      </c>
      <c r="F3" s="50" t="s">
        <v>20</v>
      </c>
      <c r="G3" s="46" t="s">
        <v>3</v>
      </c>
      <c r="H3" s="46" t="s">
        <v>4</v>
      </c>
      <c r="I3" s="46" t="s">
        <v>24</v>
      </c>
      <c r="J3" s="43" t="s">
        <v>5</v>
      </c>
      <c r="K3" s="42" t="s">
        <v>7</v>
      </c>
    </row>
    <row r="4" spans="1:18" s="39" customFormat="1" ht="12" customHeight="1" thickBot="1" x14ac:dyDescent="0.25">
      <c r="A4" s="51">
        <v>1</v>
      </c>
      <c r="B4" s="52">
        <v>26010</v>
      </c>
      <c r="C4" s="52">
        <v>3</v>
      </c>
      <c r="D4" s="52">
        <v>8.67</v>
      </c>
      <c r="E4" s="52">
        <f t="shared" ref="E4:E5" si="0">B4*(POWER(EXP((LN(B4/C4))/125),-(A4-1)))</f>
        <v>26010</v>
      </c>
      <c r="F4" s="52">
        <f t="shared" ref="F4:F5" si="1">E4/D4</f>
        <v>3000</v>
      </c>
      <c r="G4" s="47">
        <f>300*(22/10.82)*4.995/4096</f>
        <v>0.7438617360790204</v>
      </c>
      <c r="H4" s="48">
        <f>ROUND(F4/G4,0)</f>
        <v>4033</v>
      </c>
      <c r="I4" s="49">
        <f>H4*G4</f>
        <v>2999.9943816066893</v>
      </c>
      <c r="J4" s="36">
        <v>0</v>
      </c>
      <c r="K4" s="35" t="str">
        <f>DEC2HEX(H4+J4*8192,4)</f>
        <v>0FC1</v>
      </c>
      <c r="M4" s="117" t="s">
        <v>10</v>
      </c>
      <c r="N4" s="118"/>
      <c r="O4" s="119"/>
    </row>
    <row r="5" spans="1:18" s="39" customFormat="1" ht="12" customHeight="1" thickBot="1" x14ac:dyDescent="0.25">
      <c r="A5" s="51">
        <v>1</v>
      </c>
      <c r="B5" s="52">
        <v>26010</v>
      </c>
      <c r="C5" s="52">
        <v>3</v>
      </c>
      <c r="D5" s="52">
        <v>8.67</v>
      </c>
      <c r="E5" s="52">
        <f t="shared" si="0"/>
        <v>26010</v>
      </c>
      <c r="F5" s="52">
        <f t="shared" si="1"/>
        <v>3000</v>
      </c>
      <c r="G5" s="47">
        <f t="shared" ref="G5:G62" si="2">300*(22/10.82)*4.995/4096</f>
        <v>0.7438617360790204</v>
      </c>
      <c r="H5" s="48">
        <f t="shared" ref="H5:H68" si="3">ROUND(F5/G5,0)</f>
        <v>4033</v>
      </c>
      <c r="I5" s="49">
        <f t="shared" ref="I5:I68" si="4">H5*G5</f>
        <v>2999.9943816066893</v>
      </c>
      <c r="J5" s="36">
        <v>0</v>
      </c>
      <c r="K5" s="35" t="str">
        <f t="shared" ref="K5:K68" si="5">DEC2HEX(H5+J5*8192,4)</f>
        <v>0FC1</v>
      </c>
      <c r="M5" s="37" t="s">
        <v>12</v>
      </c>
      <c r="N5" s="36" t="s">
        <v>13</v>
      </c>
      <c r="O5" s="36" t="s">
        <v>14</v>
      </c>
    </row>
    <row r="6" spans="1:18" s="39" customFormat="1" ht="12" customHeight="1" thickBot="1" x14ac:dyDescent="0.25">
      <c r="A6" s="51">
        <v>1</v>
      </c>
      <c r="B6" s="52">
        <v>26010</v>
      </c>
      <c r="C6" s="52">
        <v>3</v>
      </c>
      <c r="D6" s="52">
        <v>8.67</v>
      </c>
      <c r="E6" s="52">
        <f t="shared" ref="E6:E11" si="6">B6*(POWER(EXP((LN(B6/C6))/125),-(A6-1)))</f>
        <v>26010</v>
      </c>
      <c r="F6" s="52">
        <f t="shared" ref="F6:F11" si="7">E6/D6</f>
        <v>3000</v>
      </c>
      <c r="G6" s="47">
        <f t="shared" si="2"/>
        <v>0.7438617360790204</v>
      </c>
      <c r="H6" s="48">
        <f t="shared" si="3"/>
        <v>4033</v>
      </c>
      <c r="I6" s="49">
        <f t="shared" si="4"/>
        <v>2999.9943816066893</v>
      </c>
      <c r="J6" s="36">
        <v>0</v>
      </c>
      <c r="K6" s="35" t="str">
        <f t="shared" si="5"/>
        <v>0FC1</v>
      </c>
      <c r="M6" s="37" t="s">
        <v>11</v>
      </c>
      <c r="N6" s="36">
        <v>1</v>
      </c>
      <c r="O6" s="36">
        <v>0</v>
      </c>
    </row>
    <row r="7" spans="1:18" s="39" customFormat="1" ht="12" customHeight="1" thickBot="1" x14ac:dyDescent="0.25">
      <c r="A7" s="51">
        <v>2</v>
      </c>
      <c r="B7" s="52">
        <v>26010</v>
      </c>
      <c r="C7" s="52">
        <v>3</v>
      </c>
      <c r="D7" s="52">
        <v>8.67</v>
      </c>
      <c r="E7" s="52">
        <f t="shared" si="6"/>
        <v>24190.018439570573</v>
      </c>
      <c r="F7" s="52">
        <f t="shared" si="7"/>
        <v>2790.0828650023727</v>
      </c>
      <c r="G7" s="47">
        <f t="shared" si="2"/>
        <v>0.7438617360790204</v>
      </c>
      <c r="H7" s="48">
        <f t="shared" si="3"/>
        <v>3751</v>
      </c>
      <c r="I7" s="49">
        <f t="shared" si="4"/>
        <v>2790.2253720324056</v>
      </c>
      <c r="J7" s="36">
        <v>0</v>
      </c>
      <c r="K7" s="35" t="str">
        <f t="shared" si="5"/>
        <v>0EA7</v>
      </c>
      <c r="M7" s="37" t="s">
        <v>15</v>
      </c>
      <c r="N7" s="36">
        <v>0</v>
      </c>
      <c r="O7" s="36">
        <v>1</v>
      </c>
    </row>
    <row r="8" spans="1:18" s="39" customFormat="1" ht="12" customHeight="1" thickBot="1" x14ac:dyDescent="0.25">
      <c r="A8" s="51">
        <v>3</v>
      </c>
      <c r="B8" s="52">
        <v>26010</v>
      </c>
      <c r="C8" s="52">
        <v>3</v>
      </c>
      <c r="D8" s="52">
        <v>8.67</v>
      </c>
      <c r="E8" s="52">
        <f t="shared" si="6"/>
        <v>22497.385317445765</v>
      </c>
      <c r="F8" s="52">
        <f t="shared" si="7"/>
        <v>2594.8541311932831</v>
      </c>
      <c r="G8" s="47">
        <f t="shared" si="2"/>
        <v>0.7438617360790204</v>
      </c>
      <c r="H8" s="48">
        <f t="shared" si="3"/>
        <v>3488</v>
      </c>
      <c r="I8" s="49">
        <f t="shared" si="4"/>
        <v>2594.5897354436233</v>
      </c>
      <c r="J8" s="36">
        <v>0</v>
      </c>
      <c r="K8" s="35" t="str">
        <f t="shared" si="5"/>
        <v>0DA0</v>
      </c>
      <c r="M8" s="44" t="s">
        <v>21</v>
      </c>
      <c r="N8" s="45"/>
    </row>
    <row r="9" spans="1:18" s="39" customFormat="1" ht="12" customHeight="1" thickBot="1" x14ac:dyDescent="0.25">
      <c r="A9" s="51">
        <v>4</v>
      </c>
      <c r="B9" s="52">
        <v>26010</v>
      </c>
      <c r="C9" s="52">
        <v>3</v>
      </c>
      <c r="D9" s="52">
        <v>8.67</v>
      </c>
      <c r="E9" s="52">
        <f t="shared" si="6"/>
        <v>20923.189760520465</v>
      </c>
      <c r="F9" s="52">
        <f t="shared" si="7"/>
        <v>2413.2860162076663</v>
      </c>
      <c r="G9" s="47">
        <f t="shared" si="2"/>
        <v>0.7438617360790204</v>
      </c>
      <c r="H9" s="48">
        <f t="shared" si="3"/>
        <v>3244</v>
      </c>
      <c r="I9" s="49">
        <f t="shared" si="4"/>
        <v>2413.087471840342</v>
      </c>
      <c r="J9" s="36">
        <v>0</v>
      </c>
      <c r="K9" s="35" t="str">
        <f t="shared" si="5"/>
        <v>0CAC</v>
      </c>
      <c r="M9" s="45" t="s">
        <v>23</v>
      </c>
      <c r="N9" s="45"/>
      <c r="O9" s="45"/>
    </row>
    <row r="10" spans="1:18" s="39" customFormat="1" ht="12" customHeight="1" thickBot="1" x14ac:dyDescent="0.25">
      <c r="A10" s="51">
        <v>5</v>
      </c>
      <c r="B10" s="52">
        <v>26010</v>
      </c>
      <c r="C10" s="52">
        <v>3</v>
      </c>
      <c r="D10" s="52">
        <v>8.67</v>
      </c>
      <c r="E10" s="52">
        <f t="shared" si="6"/>
        <v>19459.144410673751</v>
      </c>
      <c r="F10" s="52">
        <f t="shared" si="7"/>
        <v>2244.4226540569493</v>
      </c>
      <c r="G10" s="47">
        <f t="shared" si="2"/>
        <v>0.7438617360790204</v>
      </c>
      <c r="H10" s="48">
        <f t="shared" si="3"/>
        <v>3017</v>
      </c>
      <c r="I10" s="49">
        <f t="shared" si="4"/>
        <v>2244.2308577504045</v>
      </c>
      <c r="J10" s="36">
        <v>0</v>
      </c>
      <c r="K10" s="35" t="str">
        <f t="shared" si="5"/>
        <v>0BC9</v>
      </c>
    </row>
    <row r="11" spans="1:18" s="39" customFormat="1" ht="12" customHeight="1" thickBot="1" x14ac:dyDescent="0.25">
      <c r="A11" s="51">
        <v>6</v>
      </c>
      <c r="B11" s="52">
        <v>26010</v>
      </c>
      <c r="C11" s="52">
        <v>3</v>
      </c>
      <c r="D11" s="52">
        <v>8.67</v>
      </c>
      <c r="E11" s="52">
        <f t="shared" si="6"/>
        <v>18097.54179594251</v>
      </c>
      <c r="F11" s="52">
        <f t="shared" si="7"/>
        <v>2087.3750629691476</v>
      </c>
      <c r="G11" s="47">
        <f t="shared" si="2"/>
        <v>0.7438617360790204</v>
      </c>
      <c r="H11" s="48">
        <f t="shared" si="3"/>
        <v>2806</v>
      </c>
      <c r="I11" s="49">
        <f t="shared" si="4"/>
        <v>2087.276031437731</v>
      </c>
      <c r="J11" s="36">
        <v>0</v>
      </c>
      <c r="K11" s="35" t="str">
        <f t="shared" si="5"/>
        <v>0AF6</v>
      </c>
    </row>
    <row r="12" spans="1:18" s="39" customFormat="1" ht="12" customHeight="1" thickBot="1" x14ac:dyDescent="0.25">
      <c r="A12" s="51">
        <v>7</v>
      </c>
      <c r="B12" s="52">
        <v>26010</v>
      </c>
      <c r="C12" s="52">
        <v>3</v>
      </c>
      <c r="D12" s="52">
        <v>8.67</v>
      </c>
      <c r="E12" s="52">
        <f t="shared" ref="E12:E75" si="8">B12*(POWER(EXP((LN(B12/C12))/125),-(A12-1)))</f>
        <v>16831.213754507822</v>
      </c>
      <c r="F12" s="52">
        <f t="shared" ref="F12:F75" si="9">E12/D12</f>
        <v>1941.3164653411559</v>
      </c>
      <c r="G12" s="47">
        <f t="shared" si="2"/>
        <v>0.7438617360790204</v>
      </c>
      <c r="H12" s="48">
        <f t="shared" si="3"/>
        <v>2610</v>
      </c>
      <c r="I12" s="49">
        <f t="shared" si="4"/>
        <v>1941.4791311662432</v>
      </c>
      <c r="J12" s="36">
        <v>0</v>
      </c>
      <c r="K12" s="35" t="str">
        <f t="shared" si="5"/>
        <v>0A32</v>
      </c>
      <c r="M12" s="53" t="s">
        <v>27</v>
      </c>
      <c r="N12" s="51">
        <v>0.8</v>
      </c>
      <c r="O12" s="51">
        <v>0.42</v>
      </c>
      <c r="P12" s="51">
        <v>0.34</v>
      </c>
      <c r="Q12" s="51">
        <v>0.27</v>
      </c>
      <c r="R12" s="120" t="s">
        <v>30</v>
      </c>
    </row>
    <row r="13" spans="1:18" s="39" customFormat="1" ht="12" customHeight="1" thickBot="1" x14ac:dyDescent="0.25">
      <c r="A13" s="51">
        <v>8</v>
      </c>
      <c r="B13" s="52">
        <v>26010</v>
      </c>
      <c r="C13" s="52">
        <v>3</v>
      </c>
      <c r="D13" s="52">
        <v>8.67</v>
      </c>
      <c r="E13" s="52">
        <f t="shared" si="8"/>
        <v>15653.493697881508</v>
      </c>
      <c r="F13" s="52">
        <f t="shared" si="9"/>
        <v>1805.4779351651105</v>
      </c>
      <c r="G13" s="47">
        <f t="shared" si="2"/>
        <v>0.7438617360790204</v>
      </c>
      <c r="H13" s="48">
        <f t="shared" si="3"/>
        <v>2427</v>
      </c>
      <c r="I13" s="49">
        <f t="shared" si="4"/>
        <v>1805.3524334637825</v>
      </c>
      <c r="J13" s="36">
        <v>0</v>
      </c>
      <c r="K13" s="35" t="str">
        <f t="shared" si="5"/>
        <v>097B</v>
      </c>
      <c r="M13" s="53" t="s">
        <v>26</v>
      </c>
      <c r="N13" s="51">
        <v>1</v>
      </c>
      <c r="O13" s="51">
        <v>6</v>
      </c>
      <c r="P13" s="51">
        <v>20</v>
      </c>
      <c r="Q13" s="51">
        <v>60</v>
      </c>
      <c r="R13" s="120"/>
    </row>
    <row r="14" spans="1:18" s="39" customFormat="1" ht="12" customHeight="1" thickBot="1" x14ac:dyDescent="0.25">
      <c r="A14" s="51">
        <v>9</v>
      </c>
      <c r="B14" s="52">
        <v>26010</v>
      </c>
      <c r="C14" s="52">
        <v>3</v>
      </c>
      <c r="D14" s="52">
        <v>8.67</v>
      </c>
      <c r="E14" s="52">
        <f t="shared" si="8"/>
        <v>14558.181514627275</v>
      </c>
      <c r="F14" s="52">
        <f t="shared" si="9"/>
        <v>1679.14435001468</v>
      </c>
      <c r="G14" s="47">
        <f t="shared" si="2"/>
        <v>0.7438617360790204</v>
      </c>
      <c r="H14" s="48">
        <f t="shared" si="3"/>
        <v>2257</v>
      </c>
      <c r="I14" s="49">
        <f t="shared" si="4"/>
        <v>1678.8959383303491</v>
      </c>
      <c r="J14" s="36">
        <v>0</v>
      </c>
      <c r="K14" s="35" t="str">
        <f t="shared" si="5"/>
        <v>08D1</v>
      </c>
      <c r="M14" s="53" t="s">
        <v>28</v>
      </c>
      <c r="N14" s="51">
        <v>8.67</v>
      </c>
      <c r="O14" s="51">
        <v>8.48</v>
      </c>
      <c r="P14" s="51">
        <v>8.57</v>
      </c>
      <c r="Q14" s="51">
        <v>8.51</v>
      </c>
      <c r="R14" s="120"/>
    </row>
    <row r="15" spans="1:18" s="39" customFormat="1" ht="12" customHeight="1" thickBot="1" x14ac:dyDescent="0.25">
      <c r="A15" s="51">
        <v>10</v>
      </c>
      <c r="B15" s="52">
        <v>26010</v>
      </c>
      <c r="C15" s="52">
        <v>3</v>
      </c>
      <c r="D15" s="52">
        <v>8.67</v>
      </c>
      <c r="E15" s="52">
        <f t="shared" si="8"/>
        <v>13539.510929851949</v>
      </c>
      <c r="F15" s="52">
        <f t="shared" si="9"/>
        <v>1561.6506262805017</v>
      </c>
      <c r="G15" s="47">
        <f t="shared" si="2"/>
        <v>0.7438617360790204</v>
      </c>
      <c r="H15" s="48">
        <f t="shared" si="3"/>
        <v>2099</v>
      </c>
      <c r="I15" s="49">
        <f t="shared" si="4"/>
        <v>1561.3657840298638</v>
      </c>
      <c r="J15" s="36">
        <v>0</v>
      </c>
      <c r="K15" s="35" t="str">
        <f t="shared" si="5"/>
        <v>0833</v>
      </c>
      <c r="M15" s="54"/>
      <c r="N15" s="55"/>
      <c r="O15" s="55"/>
      <c r="P15" s="55"/>
      <c r="Q15" s="55"/>
      <c r="R15" s="54"/>
    </row>
    <row r="16" spans="1:18" s="39" customFormat="1" ht="12" customHeight="1" thickBot="1" x14ac:dyDescent="0.25">
      <c r="A16" s="51">
        <v>11</v>
      </c>
      <c r="B16" s="52">
        <v>26010</v>
      </c>
      <c r="C16" s="52">
        <v>3</v>
      </c>
      <c r="D16" s="52">
        <v>8.67</v>
      </c>
      <c r="E16" s="52">
        <f t="shared" si="8"/>
        <v>12592.119148630756</v>
      </c>
      <c r="F16" s="52">
        <f t="shared" si="9"/>
        <v>1452.3782178351507</v>
      </c>
      <c r="G16" s="47">
        <f t="shared" si="2"/>
        <v>0.7438617360790204</v>
      </c>
      <c r="H16" s="48">
        <f t="shared" si="3"/>
        <v>1952</v>
      </c>
      <c r="I16" s="49">
        <f t="shared" si="4"/>
        <v>1452.0181088262477</v>
      </c>
      <c r="J16" s="36">
        <v>0</v>
      </c>
      <c r="K16" s="35" t="str">
        <f t="shared" si="5"/>
        <v>07A0</v>
      </c>
      <c r="M16" s="53" t="s">
        <v>27</v>
      </c>
      <c r="N16" s="51">
        <v>0.8</v>
      </c>
      <c r="O16" s="51">
        <v>0.52</v>
      </c>
      <c r="P16" s="51">
        <v>0.37</v>
      </c>
      <c r="Q16" s="51">
        <v>0.28000000000000003</v>
      </c>
      <c r="R16" s="120" t="s">
        <v>29</v>
      </c>
    </row>
    <row r="17" spans="1:18" s="39" customFormat="1" ht="12" customHeight="1" thickBot="1" x14ac:dyDescent="0.25">
      <c r="A17" s="51">
        <v>12</v>
      </c>
      <c r="B17" s="52">
        <v>26010</v>
      </c>
      <c r="C17" s="52">
        <v>3</v>
      </c>
      <c r="D17" s="52">
        <v>8.67</v>
      </c>
      <c r="E17" s="52">
        <f t="shared" si="8"/>
        <v>11711.018623554315</v>
      </c>
      <c r="F17" s="52">
        <f t="shared" si="9"/>
        <v>1350.751859694846</v>
      </c>
      <c r="G17" s="47">
        <f t="shared" si="2"/>
        <v>0.7438617360790204</v>
      </c>
      <c r="H17" s="48">
        <f t="shared" si="3"/>
        <v>1816</v>
      </c>
      <c r="I17" s="49">
        <f t="shared" si="4"/>
        <v>1350.8529127195011</v>
      </c>
      <c r="J17" s="36">
        <v>0</v>
      </c>
      <c r="K17" s="35" t="str">
        <f t="shared" si="5"/>
        <v>0718</v>
      </c>
      <c r="M17" s="53" t="s">
        <v>26</v>
      </c>
      <c r="N17" s="51">
        <v>20</v>
      </c>
      <c r="O17" s="51">
        <v>60</v>
      </c>
      <c r="P17" s="51">
        <v>250</v>
      </c>
      <c r="Q17" s="51">
        <v>1000</v>
      </c>
      <c r="R17" s="120"/>
    </row>
    <row r="18" spans="1:18" s="39" customFormat="1" ht="12" customHeight="1" thickBot="1" x14ac:dyDescent="0.25">
      <c r="A18" s="51">
        <v>13</v>
      </c>
      <c r="B18" s="52">
        <v>26010</v>
      </c>
      <c r="C18" s="52">
        <v>3</v>
      </c>
      <c r="D18" s="52">
        <v>8.67</v>
      </c>
      <c r="E18" s="52">
        <f t="shared" si="8"/>
        <v>10891.570797767523</v>
      </c>
      <c r="F18" s="52">
        <f t="shared" si="9"/>
        <v>1256.2365395348932</v>
      </c>
      <c r="G18" s="47">
        <f t="shared" si="2"/>
        <v>0.7438617360790204</v>
      </c>
      <c r="H18" s="48">
        <f t="shared" si="3"/>
        <v>1689</v>
      </c>
      <c r="I18" s="49">
        <f t="shared" si="4"/>
        <v>1256.3824722374654</v>
      </c>
      <c r="J18" s="36">
        <v>0</v>
      </c>
      <c r="K18" s="35" t="str">
        <f t="shared" si="5"/>
        <v>0699</v>
      </c>
      <c r="M18" s="53" t="s">
        <v>28</v>
      </c>
      <c r="N18" s="51">
        <v>8.67</v>
      </c>
      <c r="O18" s="51">
        <v>8.6199999999999992</v>
      </c>
      <c r="P18" s="51">
        <v>8.57</v>
      </c>
      <c r="Q18" s="51">
        <v>8.51</v>
      </c>
      <c r="R18" s="120"/>
    </row>
    <row r="19" spans="1:18" s="39" customFormat="1" ht="12" customHeight="1" thickBot="1" x14ac:dyDescent="0.25">
      <c r="A19" s="51">
        <v>14</v>
      </c>
      <c r="B19" s="52">
        <v>26010</v>
      </c>
      <c r="C19" s="52">
        <v>3</v>
      </c>
      <c r="D19" s="52">
        <v>8.67</v>
      </c>
      <c r="E19" s="52">
        <f t="shared" si="8"/>
        <v>10129.461685270462</v>
      </c>
      <c r="F19" s="52">
        <f t="shared" si="9"/>
        <v>1168.3346811153936</v>
      </c>
      <c r="G19" s="47">
        <f t="shared" si="2"/>
        <v>0.7438617360790204</v>
      </c>
      <c r="H19" s="48">
        <f t="shared" si="3"/>
        <v>1571</v>
      </c>
      <c r="I19" s="49">
        <f t="shared" si="4"/>
        <v>1168.606787380141</v>
      </c>
      <c r="J19" s="36">
        <v>0</v>
      </c>
      <c r="K19" s="35" t="str">
        <f t="shared" si="5"/>
        <v>0623</v>
      </c>
    </row>
    <row r="20" spans="1:18" s="39" customFormat="1" ht="12" customHeight="1" thickBot="1" x14ac:dyDescent="0.25">
      <c r="A20" s="51">
        <v>15</v>
      </c>
      <c r="B20" s="52">
        <v>26010</v>
      </c>
      <c r="C20" s="52">
        <v>3</v>
      </c>
      <c r="D20" s="52">
        <v>8.67</v>
      </c>
      <c r="E20" s="52">
        <f t="shared" si="8"/>
        <v>9420.6791599237258</v>
      </c>
      <c r="F20" s="52">
        <f t="shared" si="9"/>
        <v>1086.5835247893572</v>
      </c>
      <c r="G20" s="47">
        <f t="shared" si="2"/>
        <v>0.7438617360790204</v>
      </c>
      <c r="H20" s="48">
        <f t="shared" si="3"/>
        <v>1461</v>
      </c>
      <c r="I20" s="49">
        <f t="shared" si="4"/>
        <v>1086.7819964114487</v>
      </c>
      <c r="J20" s="36">
        <v>0</v>
      </c>
      <c r="K20" s="35" t="str">
        <f t="shared" si="5"/>
        <v>05B5</v>
      </c>
    </row>
    <row r="21" spans="1:18" s="39" customFormat="1" ht="12" customHeight="1" thickBot="1" x14ac:dyDescent="0.25">
      <c r="A21" s="51">
        <v>16</v>
      </c>
      <c r="B21" s="52">
        <v>26010</v>
      </c>
      <c r="C21" s="52">
        <v>3</v>
      </c>
      <c r="D21" s="52">
        <v>8.67</v>
      </c>
      <c r="E21" s="52">
        <f t="shared" si="8"/>
        <v>8761.4918335960429</v>
      </c>
      <c r="F21" s="52">
        <f t="shared" si="9"/>
        <v>1010.5526913028884</v>
      </c>
      <c r="G21" s="47">
        <f t="shared" si="2"/>
        <v>0.7438617360790204</v>
      </c>
      <c r="H21" s="48">
        <f t="shared" si="3"/>
        <v>1359</v>
      </c>
      <c r="I21" s="49">
        <f t="shared" si="4"/>
        <v>1010.9080993313887</v>
      </c>
      <c r="J21" s="36">
        <v>0</v>
      </c>
      <c r="K21" s="35" t="str">
        <f t="shared" si="5"/>
        <v>054F</v>
      </c>
    </row>
    <row r="22" spans="1:18" s="39" customFormat="1" ht="12" customHeight="1" thickBot="1" x14ac:dyDescent="0.25">
      <c r="A22" s="51">
        <v>17</v>
      </c>
      <c r="B22" s="52">
        <v>26010</v>
      </c>
      <c r="C22" s="52">
        <v>3</v>
      </c>
      <c r="D22" s="52">
        <v>8.67</v>
      </c>
      <c r="E22" s="52">
        <f t="shared" si="8"/>
        <v>8148.4294122581805</v>
      </c>
      <c r="F22" s="52">
        <f t="shared" si="9"/>
        <v>939.84191606207389</v>
      </c>
      <c r="G22" s="47">
        <f t="shared" si="2"/>
        <v>0.7438617360790204</v>
      </c>
      <c r="H22" s="48">
        <f t="shared" si="3"/>
        <v>1263</v>
      </c>
      <c r="I22" s="49">
        <f t="shared" si="4"/>
        <v>939.49737266780278</v>
      </c>
      <c r="J22" s="36">
        <v>0</v>
      </c>
      <c r="K22" s="35" t="str">
        <f t="shared" si="5"/>
        <v>04EF</v>
      </c>
    </row>
    <row r="23" spans="1:18" s="39" customFormat="1" ht="12" customHeight="1" thickBot="1" x14ac:dyDescent="0.25">
      <c r="A23" s="51">
        <v>18</v>
      </c>
      <c r="B23" s="52">
        <v>26010</v>
      </c>
      <c r="C23" s="52">
        <v>3</v>
      </c>
      <c r="D23" s="52">
        <v>8.67</v>
      </c>
      <c r="E23" s="52">
        <f t="shared" si="8"/>
        <v>7578.264426607635</v>
      </c>
      <c r="F23" s="52">
        <f t="shared" si="9"/>
        <v>874.07894193859693</v>
      </c>
      <c r="G23" s="47">
        <f t="shared" si="2"/>
        <v>0.7438617360790204</v>
      </c>
      <c r="H23" s="48">
        <f t="shared" si="3"/>
        <v>1175</v>
      </c>
      <c r="I23" s="49">
        <f t="shared" si="4"/>
        <v>874.03753989284894</v>
      </c>
      <c r="J23" s="36">
        <v>0</v>
      </c>
      <c r="K23" s="35" t="str">
        <f t="shared" si="5"/>
        <v>0497</v>
      </c>
    </row>
    <row r="24" spans="1:18" s="39" customFormat="1" ht="12" customHeight="1" thickBot="1" x14ac:dyDescent="0.25">
      <c r="A24" s="51">
        <v>19</v>
      </c>
      <c r="B24" s="52">
        <v>26010</v>
      </c>
      <c r="C24" s="52">
        <v>3</v>
      </c>
      <c r="D24" s="52">
        <v>8.67</v>
      </c>
      <c r="E24" s="52">
        <f t="shared" si="8"/>
        <v>7047.9952410449978</v>
      </c>
      <c r="F24" s="52">
        <f t="shared" si="9"/>
        <v>812.91755952076096</v>
      </c>
      <c r="G24" s="47">
        <f t="shared" si="2"/>
        <v>0.7438617360790204</v>
      </c>
      <c r="H24" s="48">
        <f t="shared" si="3"/>
        <v>1093</v>
      </c>
      <c r="I24" s="49">
        <f t="shared" si="4"/>
        <v>813.04087753436932</v>
      </c>
      <c r="J24" s="36">
        <v>0</v>
      </c>
      <c r="K24" s="35" t="str">
        <f t="shared" si="5"/>
        <v>0445</v>
      </c>
    </row>
    <row r="25" spans="1:18" s="39" customFormat="1" ht="12" customHeight="1" thickBot="1" x14ac:dyDescent="0.25">
      <c r="A25" s="51">
        <v>20</v>
      </c>
      <c r="B25" s="52">
        <v>26010</v>
      </c>
      <c r="C25" s="52">
        <v>3</v>
      </c>
      <c r="D25" s="52">
        <v>8.67</v>
      </c>
      <c r="E25" s="52">
        <f t="shared" si="8"/>
        <v>6554.8302515526393</v>
      </c>
      <c r="F25" s="52">
        <f t="shared" si="9"/>
        <v>756.03578449280735</v>
      </c>
      <c r="G25" s="47">
        <f t="shared" si="2"/>
        <v>0.7438617360790204</v>
      </c>
      <c r="H25" s="48">
        <f t="shared" si="3"/>
        <v>1016</v>
      </c>
      <c r="I25" s="49">
        <f t="shared" si="4"/>
        <v>755.76352385628468</v>
      </c>
      <c r="J25" s="36">
        <v>0</v>
      </c>
      <c r="K25" s="35" t="str">
        <f t="shared" si="5"/>
        <v>03F8</v>
      </c>
    </row>
    <row r="26" spans="1:18" s="39" customFormat="1" ht="12" customHeight="1" thickBot="1" x14ac:dyDescent="0.25">
      <c r="A26" s="51">
        <v>21</v>
      </c>
      <c r="B26" s="52">
        <v>26010</v>
      </c>
      <c r="C26" s="52">
        <v>3</v>
      </c>
      <c r="D26" s="52">
        <v>8.67</v>
      </c>
      <c r="E26" s="52">
        <f t="shared" si="8"/>
        <v>6096.173189285405</v>
      </c>
      <c r="F26" s="52">
        <f t="shared" si="9"/>
        <v>703.13416254733625</v>
      </c>
      <c r="G26" s="47">
        <f t="shared" si="2"/>
        <v>0.7438617360790204</v>
      </c>
      <c r="H26" s="48">
        <f t="shared" si="3"/>
        <v>945</v>
      </c>
      <c r="I26" s="49">
        <f t="shared" si="4"/>
        <v>702.94934059467425</v>
      </c>
      <c r="J26" s="36">
        <v>0</v>
      </c>
      <c r="K26" s="35" t="str">
        <f t="shared" si="5"/>
        <v>03B1</v>
      </c>
    </row>
    <row r="27" spans="1:18" s="39" customFormat="1" ht="12" customHeight="1" thickBot="1" x14ac:dyDescent="0.25">
      <c r="A27" s="51">
        <v>22</v>
      </c>
      <c r="B27" s="52">
        <v>26010</v>
      </c>
      <c r="C27" s="52">
        <v>3</v>
      </c>
      <c r="D27" s="52">
        <v>8.67</v>
      </c>
      <c r="E27" s="52">
        <f t="shared" si="8"/>
        <v>5669.6094525040253</v>
      </c>
      <c r="F27" s="52">
        <f t="shared" si="9"/>
        <v>653.93419290703866</v>
      </c>
      <c r="G27" s="47">
        <f t="shared" si="2"/>
        <v>0.7438617360790204</v>
      </c>
      <c r="H27" s="48">
        <f t="shared" si="3"/>
        <v>879</v>
      </c>
      <c r="I27" s="49">
        <f t="shared" si="4"/>
        <v>653.85446601345893</v>
      </c>
      <c r="J27" s="36">
        <v>0</v>
      </c>
      <c r="K27" s="35" t="str">
        <f t="shared" si="5"/>
        <v>036F</v>
      </c>
    </row>
    <row r="28" spans="1:18" s="39" customFormat="1" ht="12" customHeight="1" thickBot="1" x14ac:dyDescent="0.25">
      <c r="A28" s="51">
        <v>23</v>
      </c>
      <c r="B28" s="52">
        <v>26010</v>
      </c>
      <c r="C28" s="52">
        <v>3</v>
      </c>
      <c r="D28" s="52">
        <v>8.67</v>
      </c>
      <c r="E28" s="52">
        <f t="shared" si="8"/>
        <v>5272.8933948956546</v>
      </c>
      <c r="F28" s="52">
        <f t="shared" si="9"/>
        <v>608.17686215636161</v>
      </c>
      <c r="G28" s="47">
        <f t="shared" si="2"/>
        <v>0.7438617360790204</v>
      </c>
      <c r="H28" s="48">
        <f t="shared" si="3"/>
        <v>818</v>
      </c>
      <c r="I28" s="49">
        <f t="shared" si="4"/>
        <v>608.47890011263871</v>
      </c>
      <c r="J28" s="36">
        <v>0</v>
      </c>
      <c r="K28" s="35" t="str">
        <f t="shared" si="5"/>
        <v>0332</v>
      </c>
    </row>
    <row r="29" spans="1:18" s="39" customFormat="1" ht="12" customHeight="1" thickBot="1" x14ac:dyDescent="0.25">
      <c r="A29" s="51">
        <v>24</v>
      </c>
      <c r="B29" s="52">
        <v>26010</v>
      </c>
      <c r="C29" s="52">
        <v>3</v>
      </c>
      <c r="D29" s="52">
        <v>8.67</v>
      </c>
      <c r="E29" s="52">
        <f t="shared" si="8"/>
        <v>4903.936503360851</v>
      </c>
      <c r="F29" s="52">
        <f t="shared" si="9"/>
        <v>565.62128066445803</v>
      </c>
      <c r="G29" s="47">
        <f t="shared" si="2"/>
        <v>0.7438617360790204</v>
      </c>
      <c r="H29" s="48">
        <f t="shared" si="3"/>
        <v>760</v>
      </c>
      <c r="I29" s="49">
        <f t="shared" si="4"/>
        <v>565.33491942005548</v>
      </c>
      <c r="J29" s="36">
        <v>0</v>
      </c>
      <c r="K29" s="35" t="str">
        <f t="shared" si="5"/>
        <v>02F8</v>
      </c>
    </row>
    <row r="30" spans="1:18" s="39" customFormat="1" ht="12" customHeight="1" thickBot="1" x14ac:dyDescent="0.25">
      <c r="A30" s="51">
        <v>25</v>
      </c>
      <c r="B30" s="52">
        <v>26010</v>
      </c>
      <c r="C30" s="52">
        <v>3</v>
      </c>
      <c r="D30" s="52">
        <v>8.67</v>
      </c>
      <c r="E30" s="52">
        <f t="shared" si="8"/>
        <v>4560.7964030289213</v>
      </c>
      <c r="F30" s="52">
        <f t="shared" si="9"/>
        <v>526.04341442086752</v>
      </c>
      <c r="G30" s="47">
        <f t="shared" si="2"/>
        <v>0.7438617360790204</v>
      </c>
      <c r="H30" s="48">
        <f t="shared" si="3"/>
        <v>707</v>
      </c>
      <c r="I30" s="49">
        <f t="shared" si="4"/>
        <v>525.91024740786747</v>
      </c>
      <c r="J30" s="36">
        <v>0</v>
      </c>
      <c r="K30" s="35" t="str">
        <f t="shared" si="5"/>
        <v>02C3</v>
      </c>
    </row>
    <row r="31" spans="1:18" s="39" customFormat="1" ht="12" customHeight="1" thickBot="1" x14ac:dyDescent="0.25">
      <c r="A31" s="51">
        <v>26</v>
      </c>
      <c r="B31" s="52">
        <v>26010</v>
      </c>
      <c r="C31" s="52">
        <v>3</v>
      </c>
      <c r="D31" s="52">
        <v>8.67</v>
      </c>
      <c r="E31" s="52">
        <f t="shared" si="8"/>
        <v>4241.6666316184828</v>
      </c>
      <c r="F31" s="52">
        <f t="shared" si="9"/>
        <v>489.23490560766817</v>
      </c>
      <c r="G31" s="47">
        <f t="shared" si="2"/>
        <v>0.7438617360790204</v>
      </c>
      <c r="H31" s="48">
        <f t="shared" si="3"/>
        <v>658</v>
      </c>
      <c r="I31" s="49">
        <f t="shared" si="4"/>
        <v>489.4610223399954</v>
      </c>
      <c r="J31" s="36">
        <v>0</v>
      </c>
      <c r="K31" s="35" t="str">
        <f t="shared" si="5"/>
        <v>0292</v>
      </c>
    </row>
    <row r="32" spans="1:18" s="39" customFormat="1" ht="12" customHeight="1" thickBot="1" x14ac:dyDescent="0.25">
      <c r="A32" s="51">
        <v>27</v>
      </c>
      <c r="B32" s="52">
        <v>26010</v>
      </c>
      <c r="C32" s="52">
        <v>3</v>
      </c>
      <c r="D32" s="52">
        <v>8.67</v>
      </c>
      <c r="E32" s="52">
        <f t="shared" si="8"/>
        <v>3944.867129310353</v>
      </c>
      <c r="F32" s="52">
        <f t="shared" si="9"/>
        <v>455.00197569900263</v>
      </c>
      <c r="G32" s="47">
        <f t="shared" si="2"/>
        <v>0.7438617360790204</v>
      </c>
      <c r="H32" s="48">
        <f t="shared" si="3"/>
        <v>612</v>
      </c>
      <c r="I32" s="49">
        <f t="shared" si="4"/>
        <v>455.24338248036048</v>
      </c>
      <c r="J32" s="36">
        <v>0</v>
      </c>
      <c r="K32" s="35" t="str">
        <f t="shared" si="5"/>
        <v>0264</v>
      </c>
    </row>
    <row r="33" spans="1:11" s="39" customFormat="1" ht="12" customHeight="1" thickBot="1" x14ac:dyDescent="0.25">
      <c r="A33" s="51">
        <v>28</v>
      </c>
      <c r="B33" s="52">
        <v>26010</v>
      </c>
      <c r="C33" s="52">
        <v>3</v>
      </c>
      <c r="D33" s="52">
        <v>8.67</v>
      </c>
      <c r="E33" s="52">
        <f t="shared" si="8"/>
        <v>3668.8353940666393</v>
      </c>
      <c r="F33" s="52">
        <f t="shared" si="9"/>
        <v>423.16440531333785</v>
      </c>
      <c r="G33" s="47">
        <f t="shared" si="2"/>
        <v>0.7438617360790204</v>
      </c>
      <c r="H33" s="48">
        <f t="shared" si="3"/>
        <v>569</v>
      </c>
      <c r="I33" s="49">
        <f t="shared" si="4"/>
        <v>423.25732782896262</v>
      </c>
      <c r="J33" s="36">
        <v>0</v>
      </c>
      <c r="K33" s="35" t="str">
        <f t="shared" si="5"/>
        <v>0239</v>
      </c>
    </row>
    <row r="34" spans="1:11" s="39" customFormat="1" ht="12" customHeight="1" thickBot="1" x14ac:dyDescent="0.25">
      <c r="A34" s="51">
        <v>29</v>
      </c>
      <c r="B34" s="52">
        <v>26010</v>
      </c>
      <c r="C34" s="52">
        <v>3</v>
      </c>
      <c r="D34" s="52">
        <v>8.67</v>
      </c>
      <c r="E34" s="52">
        <f t="shared" si="8"/>
        <v>3412.1182558331861</v>
      </c>
      <c r="F34" s="52">
        <f t="shared" si="9"/>
        <v>393.55458544788769</v>
      </c>
      <c r="G34" s="47">
        <f t="shared" si="2"/>
        <v>0.7438617360790204</v>
      </c>
      <c r="H34" s="48">
        <f t="shared" si="3"/>
        <v>529</v>
      </c>
      <c r="I34" s="49">
        <f t="shared" si="4"/>
        <v>393.5028583858018</v>
      </c>
      <c r="J34" s="36">
        <v>0</v>
      </c>
      <c r="K34" s="35" t="str">
        <f t="shared" si="5"/>
        <v>0211</v>
      </c>
    </row>
    <row r="35" spans="1:11" s="39" customFormat="1" ht="12" customHeight="1" thickBot="1" x14ac:dyDescent="0.25">
      <c r="A35" s="51">
        <v>30</v>
      </c>
      <c r="B35" s="52">
        <v>26010</v>
      </c>
      <c r="C35" s="52">
        <v>3</v>
      </c>
      <c r="D35" s="52">
        <v>8.67</v>
      </c>
      <c r="E35" s="52">
        <f t="shared" si="8"/>
        <v>3173.3642263206516</v>
      </c>
      <c r="F35" s="52">
        <f t="shared" si="9"/>
        <v>366.01663510042118</v>
      </c>
      <c r="G35" s="47">
        <f t="shared" si="2"/>
        <v>0.7438617360790204</v>
      </c>
      <c r="H35" s="48">
        <f t="shared" si="3"/>
        <v>492</v>
      </c>
      <c r="I35" s="49">
        <f t="shared" si="4"/>
        <v>365.97997415087804</v>
      </c>
      <c r="J35" s="36">
        <v>0</v>
      </c>
      <c r="K35" s="35" t="str">
        <f t="shared" si="5"/>
        <v>01EC</v>
      </c>
    </row>
    <row r="36" spans="1:11" s="39" customFormat="1" ht="12" customHeight="1" thickBot="1" x14ac:dyDescent="0.25">
      <c r="A36" s="51">
        <v>31</v>
      </c>
      <c r="B36" s="52">
        <v>26010</v>
      </c>
      <c r="C36" s="52">
        <v>3</v>
      </c>
      <c r="D36" s="52">
        <v>8.67</v>
      </c>
      <c r="E36" s="52">
        <f t="shared" si="8"/>
        <v>2951.3163840895877</v>
      </c>
      <c r="F36" s="52">
        <f t="shared" si="9"/>
        <v>340.40558063317042</v>
      </c>
      <c r="G36" s="47">
        <f t="shared" si="2"/>
        <v>0.7438617360790204</v>
      </c>
      <c r="H36" s="48">
        <f t="shared" si="3"/>
        <v>458</v>
      </c>
      <c r="I36" s="49">
        <f t="shared" si="4"/>
        <v>340.68867512419132</v>
      </c>
      <c r="J36" s="36">
        <v>0</v>
      </c>
      <c r="K36" s="35" t="str">
        <f t="shared" si="5"/>
        <v>01CA</v>
      </c>
    </row>
    <row r="37" spans="1:11" s="39" customFormat="1" ht="12" customHeight="1" thickBot="1" x14ac:dyDescent="0.25">
      <c r="A37" s="51">
        <v>32</v>
      </c>
      <c r="B37" s="52">
        <v>26010</v>
      </c>
      <c r="C37" s="52">
        <v>3</v>
      </c>
      <c r="D37" s="52">
        <v>8.67</v>
      </c>
      <c r="E37" s="52">
        <f t="shared" si="8"/>
        <v>2744.8057574830395</v>
      </c>
      <c r="F37" s="52">
        <f t="shared" si="9"/>
        <v>316.58659255859743</v>
      </c>
      <c r="G37" s="47">
        <f t="shared" si="2"/>
        <v>0.7438617360790204</v>
      </c>
      <c r="H37" s="48">
        <f t="shared" si="3"/>
        <v>426</v>
      </c>
      <c r="I37" s="49">
        <f t="shared" si="4"/>
        <v>316.88509956966271</v>
      </c>
      <c r="J37" s="36">
        <v>0</v>
      </c>
      <c r="K37" s="35" t="str">
        <f t="shared" si="5"/>
        <v>01AA</v>
      </c>
    </row>
    <row r="38" spans="1:11" s="39" customFormat="1" ht="12" customHeight="1" thickBot="1" x14ac:dyDescent="0.25">
      <c r="A38" s="51">
        <v>33</v>
      </c>
      <c r="B38" s="52">
        <v>26010</v>
      </c>
      <c r="C38" s="52">
        <v>3</v>
      </c>
      <c r="D38" s="52">
        <v>8.67</v>
      </c>
      <c r="E38" s="52">
        <f t="shared" si="8"/>
        <v>2552.7451705710955</v>
      </c>
      <c r="F38" s="52">
        <f t="shared" si="9"/>
        <v>294.43427572907677</v>
      </c>
      <c r="G38" s="47">
        <f t="shared" si="2"/>
        <v>0.7438617360790204</v>
      </c>
      <c r="H38" s="48">
        <f t="shared" si="3"/>
        <v>396</v>
      </c>
      <c r="I38" s="49">
        <f t="shared" si="4"/>
        <v>294.5692474872921</v>
      </c>
      <c r="J38" s="36">
        <v>0</v>
      </c>
      <c r="K38" s="35" t="str">
        <f t="shared" si="5"/>
        <v>018C</v>
      </c>
    </row>
    <row r="39" spans="1:11" s="39" customFormat="1" ht="12" customHeight="1" thickBot="1" x14ac:dyDescent="0.25">
      <c r="A39" s="51">
        <v>34</v>
      </c>
      <c r="B39" s="52">
        <v>26010</v>
      </c>
      <c r="C39" s="52">
        <v>3</v>
      </c>
      <c r="D39" s="52">
        <v>8.67</v>
      </c>
      <c r="E39" s="52">
        <f t="shared" si="8"/>
        <v>2374.1235197093242</v>
      </c>
      <c r="F39" s="52">
        <f t="shared" si="9"/>
        <v>273.83200919369369</v>
      </c>
      <c r="G39" s="47">
        <f t="shared" si="2"/>
        <v>0.7438617360790204</v>
      </c>
      <c r="H39" s="48">
        <f t="shared" si="3"/>
        <v>368</v>
      </c>
      <c r="I39" s="49">
        <f t="shared" si="4"/>
        <v>273.74111887707949</v>
      </c>
      <c r="J39" s="36">
        <v>0</v>
      </c>
      <c r="K39" s="35" t="str">
        <f t="shared" si="5"/>
        <v>0170</v>
      </c>
    </row>
    <row r="40" spans="1:11" s="39" customFormat="1" ht="12" customHeight="1" thickBot="1" x14ac:dyDescent="0.25">
      <c r="A40" s="51">
        <v>35</v>
      </c>
      <c r="B40" s="52">
        <v>26010</v>
      </c>
      <c r="C40" s="52">
        <v>3</v>
      </c>
      <c r="D40" s="52">
        <v>8.67</v>
      </c>
      <c r="E40" s="52">
        <f t="shared" si="8"/>
        <v>2208.0004505800366</v>
      </c>
      <c r="F40" s="52">
        <f t="shared" si="9"/>
        <v>254.67133224683238</v>
      </c>
      <c r="G40" s="47">
        <f t="shared" si="2"/>
        <v>0.7438617360790204</v>
      </c>
      <c r="H40" s="48">
        <f t="shared" si="3"/>
        <v>342</v>
      </c>
      <c r="I40" s="49">
        <f t="shared" si="4"/>
        <v>254.40071373902498</v>
      </c>
      <c r="J40" s="36">
        <v>0</v>
      </c>
      <c r="K40" s="35" t="str">
        <f t="shared" si="5"/>
        <v>0156</v>
      </c>
    </row>
    <row r="41" spans="1:11" s="39" customFormat="1" ht="12" customHeight="1" thickBot="1" x14ac:dyDescent="0.25">
      <c r="A41" s="51">
        <v>36</v>
      </c>
      <c r="B41" s="52">
        <v>26010</v>
      </c>
      <c r="C41" s="52">
        <v>3</v>
      </c>
      <c r="D41" s="52">
        <v>8.67</v>
      </c>
      <c r="E41" s="52">
        <f t="shared" si="8"/>
        <v>2053.5014076936263</v>
      </c>
      <c r="F41" s="52">
        <f t="shared" si="9"/>
        <v>236.85137343640443</v>
      </c>
      <c r="G41" s="47">
        <f t="shared" si="2"/>
        <v>0.7438617360790204</v>
      </c>
      <c r="H41" s="48">
        <f t="shared" si="3"/>
        <v>318</v>
      </c>
      <c r="I41" s="49">
        <f t="shared" si="4"/>
        <v>236.5480320731285</v>
      </c>
      <c r="J41" s="36">
        <v>0</v>
      </c>
      <c r="K41" s="35" t="str">
        <f t="shared" si="5"/>
        <v>013E</v>
      </c>
    </row>
    <row r="42" spans="1:11" s="39" customFormat="1" ht="12" customHeight="1" thickBot="1" x14ac:dyDescent="0.25">
      <c r="A42" s="51">
        <v>37</v>
      </c>
      <c r="B42" s="52">
        <v>26010</v>
      </c>
      <c r="C42" s="52">
        <v>3</v>
      </c>
      <c r="D42" s="52">
        <v>8.67</v>
      </c>
      <c r="E42" s="52">
        <f t="shared" si="8"/>
        <v>1909.8130302880793</v>
      </c>
      <c r="F42" s="52">
        <f t="shared" si="9"/>
        <v>220.27831952573001</v>
      </c>
      <c r="G42" s="47">
        <f t="shared" si="2"/>
        <v>0.7438617360790204</v>
      </c>
      <c r="H42" s="48">
        <f t="shared" si="3"/>
        <v>296</v>
      </c>
      <c r="I42" s="49">
        <f t="shared" si="4"/>
        <v>220.18307387939004</v>
      </c>
      <c r="J42" s="36">
        <v>0</v>
      </c>
      <c r="K42" s="35" t="str">
        <f t="shared" si="5"/>
        <v>0128</v>
      </c>
    </row>
    <row r="43" spans="1:11" s="39" customFormat="1" ht="12" customHeight="1" thickBot="1" x14ac:dyDescent="0.25">
      <c r="A43" s="51">
        <v>38</v>
      </c>
      <c r="B43" s="52">
        <v>26010</v>
      </c>
      <c r="C43" s="52">
        <v>3</v>
      </c>
      <c r="D43" s="52">
        <v>8.67</v>
      </c>
      <c r="E43" s="52">
        <f t="shared" si="8"/>
        <v>1776.1788703883428</v>
      </c>
      <c r="F43" s="52">
        <f t="shared" si="9"/>
        <v>204.864921613419</v>
      </c>
      <c r="G43" s="47">
        <f t="shared" si="2"/>
        <v>0.7438617360790204</v>
      </c>
      <c r="H43" s="48">
        <f t="shared" si="3"/>
        <v>275</v>
      </c>
      <c r="I43" s="49">
        <f t="shared" si="4"/>
        <v>204.5619774217306</v>
      </c>
      <c r="J43" s="36">
        <v>0</v>
      </c>
      <c r="K43" s="35" t="str">
        <f t="shared" si="5"/>
        <v>0113</v>
      </c>
    </row>
    <row r="44" spans="1:11" s="39" customFormat="1" ht="12" customHeight="1" thickBot="1" x14ac:dyDescent="0.25">
      <c r="A44" s="51">
        <v>39</v>
      </c>
      <c r="B44" s="52">
        <v>26010</v>
      </c>
      <c r="C44" s="52">
        <v>3</v>
      </c>
      <c r="D44" s="52">
        <v>8.67</v>
      </c>
      <c r="E44" s="52">
        <f t="shared" si="8"/>
        <v>1651.8954104832617</v>
      </c>
      <c r="F44" s="52">
        <f t="shared" si="9"/>
        <v>190.5300358112182</v>
      </c>
      <c r="G44" s="47">
        <f t="shared" si="2"/>
        <v>0.7438617360790204</v>
      </c>
      <c r="H44" s="48">
        <f t="shared" si="3"/>
        <v>256</v>
      </c>
      <c r="I44" s="49">
        <f t="shared" si="4"/>
        <v>190.42860443622922</v>
      </c>
      <c r="J44" s="36">
        <v>0</v>
      </c>
      <c r="K44" s="35" t="str">
        <f t="shared" si="5"/>
        <v>0100</v>
      </c>
    </row>
    <row r="45" spans="1:11" s="39" customFormat="1" ht="12" customHeight="1" thickBot="1" x14ac:dyDescent="0.25">
      <c r="A45" s="51">
        <v>40</v>
      </c>
      <c r="B45" s="52">
        <v>26010</v>
      </c>
      <c r="C45" s="52">
        <v>3</v>
      </c>
      <c r="D45" s="52">
        <v>8.67</v>
      </c>
      <c r="E45" s="52">
        <f t="shared" si="8"/>
        <v>1536.3083598551364</v>
      </c>
      <c r="F45" s="52">
        <f t="shared" si="9"/>
        <v>177.19819606172277</v>
      </c>
      <c r="G45" s="47">
        <f t="shared" si="2"/>
        <v>0.7438617360790204</v>
      </c>
      <c r="H45" s="48">
        <f t="shared" si="3"/>
        <v>238</v>
      </c>
      <c r="I45" s="49">
        <f t="shared" si="4"/>
        <v>177.03909318680687</v>
      </c>
      <c r="J45" s="36">
        <v>0</v>
      </c>
      <c r="K45" s="35" t="str">
        <f t="shared" si="5"/>
        <v>00EE</v>
      </c>
    </row>
    <row r="46" spans="1:11" s="39" customFormat="1" ht="12" customHeight="1" thickBot="1" x14ac:dyDescent="0.25">
      <c r="A46" s="51">
        <v>41</v>
      </c>
      <c r="B46" s="52">
        <v>26010</v>
      </c>
      <c r="C46" s="52">
        <v>3</v>
      </c>
      <c r="D46" s="52">
        <v>8.67</v>
      </c>
      <c r="E46" s="52">
        <f t="shared" si="8"/>
        <v>1428.8092100639051</v>
      </c>
      <c r="F46" s="52">
        <f t="shared" si="9"/>
        <v>164.79921684704789</v>
      </c>
      <c r="G46" s="47">
        <f t="shared" si="2"/>
        <v>0.7438617360790204</v>
      </c>
      <c r="H46" s="48">
        <f t="shared" si="3"/>
        <v>222</v>
      </c>
      <c r="I46" s="49">
        <f t="shared" si="4"/>
        <v>165.13730540954253</v>
      </c>
      <c r="J46" s="36">
        <v>0</v>
      </c>
      <c r="K46" s="35" t="str">
        <f t="shared" si="5"/>
        <v>00DE</v>
      </c>
    </row>
    <row r="47" spans="1:11" s="39" customFormat="1" ht="12" customHeight="1" thickBot="1" x14ac:dyDescent="0.25">
      <c r="A47" s="51">
        <v>42</v>
      </c>
      <c r="B47" s="52">
        <v>26010</v>
      </c>
      <c r="C47" s="52">
        <v>3</v>
      </c>
      <c r="D47" s="52">
        <v>8.67</v>
      </c>
      <c r="E47" s="52">
        <f t="shared" si="8"/>
        <v>1328.8320314522928</v>
      </c>
      <c r="F47" s="52">
        <f t="shared" si="9"/>
        <v>153.26782369691958</v>
      </c>
      <c r="G47" s="47">
        <f t="shared" si="2"/>
        <v>0.7438617360790204</v>
      </c>
      <c r="H47" s="48">
        <f t="shared" si="3"/>
        <v>206</v>
      </c>
      <c r="I47" s="49">
        <f t="shared" si="4"/>
        <v>153.2355176322782</v>
      </c>
      <c r="J47" s="36">
        <v>0</v>
      </c>
      <c r="K47" s="35" t="str">
        <f t="shared" si="5"/>
        <v>00CE</v>
      </c>
    </row>
    <row r="48" spans="1:11" s="39" customFormat="1" ht="12" customHeight="1" thickBot="1" x14ac:dyDescent="0.25">
      <c r="A48" s="51">
        <v>43</v>
      </c>
      <c r="B48" s="52">
        <v>26010</v>
      </c>
      <c r="C48" s="52">
        <v>3</v>
      </c>
      <c r="D48" s="52">
        <v>8.67</v>
      </c>
      <c r="E48" s="52">
        <f t="shared" si="8"/>
        <v>1235.8504938071119</v>
      </c>
      <c r="F48" s="52">
        <f t="shared" si="9"/>
        <v>142.54330955099329</v>
      </c>
      <c r="G48" s="47">
        <f t="shared" si="2"/>
        <v>0.7438617360790204</v>
      </c>
      <c r="H48" s="48">
        <f t="shared" si="3"/>
        <v>192</v>
      </c>
      <c r="I48" s="49">
        <f t="shared" si="4"/>
        <v>142.82145332717192</v>
      </c>
      <c r="J48" s="36">
        <v>0</v>
      </c>
      <c r="K48" s="35" t="str">
        <f t="shared" si="5"/>
        <v>00C0</v>
      </c>
    </row>
    <row r="49" spans="1:11" s="39" customFormat="1" ht="12" customHeight="1" thickBot="1" x14ac:dyDescent="0.25">
      <c r="A49" s="51">
        <v>44</v>
      </c>
      <c r="B49" s="52">
        <v>26010</v>
      </c>
      <c r="C49" s="52">
        <v>3</v>
      </c>
      <c r="D49" s="52">
        <v>8.67</v>
      </c>
      <c r="E49" s="52">
        <f t="shared" si="8"/>
        <v>1149.3750954919815</v>
      </c>
      <c r="F49" s="52">
        <f t="shared" si="9"/>
        <v>132.56921516631851</v>
      </c>
      <c r="G49" s="47">
        <f t="shared" si="2"/>
        <v>0.7438617360790204</v>
      </c>
      <c r="H49" s="48">
        <f t="shared" si="3"/>
        <v>178</v>
      </c>
      <c r="I49" s="49">
        <f t="shared" si="4"/>
        <v>132.40738902206564</v>
      </c>
      <c r="J49" s="36">
        <v>0</v>
      </c>
      <c r="K49" s="35" t="str">
        <f t="shared" si="5"/>
        <v>00B2</v>
      </c>
    </row>
    <row r="50" spans="1:11" s="39" customFormat="1" ht="12" customHeight="1" thickBot="1" x14ac:dyDescent="0.25">
      <c r="A50" s="51">
        <v>45</v>
      </c>
      <c r="B50" s="52">
        <v>26010</v>
      </c>
      <c r="C50" s="52">
        <v>3</v>
      </c>
      <c r="D50" s="52">
        <v>8.67</v>
      </c>
      <c r="E50" s="52">
        <f t="shared" si="8"/>
        <v>1068.9505864642144</v>
      </c>
      <c r="F50" s="52">
        <f t="shared" si="9"/>
        <v>123.29303188745264</v>
      </c>
      <c r="G50" s="47">
        <f t="shared" si="2"/>
        <v>0.7438617360790204</v>
      </c>
      <c r="H50" s="48">
        <f t="shared" si="3"/>
        <v>166</v>
      </c>
      <c r="I50" s="49">
        <f t="shared" si="4"/>
        <v>123.48104818911739</v>
      </c>
      <c r="J50" s="36">
        <v>0</v>
      </c>
      <c r="K50" s="35" t="str">
        <f t="shared" si="5"/>
        <v>00A6</v>
      </c>
    </row>
    <row r="51" spans="1:11" s="39" customFormat="1" ht="12" customHeight="1" thickBot="1" x14ac:dyDescent="0.25">
      <c r="A51" s="51">
        <v>46</v>
      </c>
      <c r="B51" s="52">
        <v>26010</v>
      </c>
      <c r="C51" s="52">
        <v>3</v>
      </c>
      <c r="D51" s="52">
        <v>8.67</v>
      </c>
      <c r="E51" s="52">
        <f t="shared" si="8"/>
        <v>994.1535716093473</v>
      </c>
      <c r="F51" s="52">
        <f t="shared" si="9"/>
        <v>114.66592521445759</v>
      </c>
      <c r="G51" s="47">
        <f t="shared" si="2"/>
        <v>0.7438617360790204</v>
      </c>
      <c r="H51" s="48">
        <f t="shared" si="3"/>
        <v>154</v>
      </c>
      <c r="I51" s="49">
        <f t="shared" si="4"/>
        <v>114.55470735616915</v>
      </c>
      <c r="J51" s="36">
        <v>0</v>
      </c>
      <c r="K51" s="35" t="str">
        <f t="shared" si="5"/>
        <v>009A</v>
      </c>
    </row>
    <row r="52" spans="1:11" s="39" customFormat="1" ht="12" customHeight="1" thickBot="1" x14ac:dyDescent="0.25">
      <c r="A52" s="51">
        <v>47</v>
      </c>
      <c r="B52" s="52">
        <v>26010</v>
      </c>
      <c r="C52" s="52">
        <v>3</v>
      </c>
      <c r="D52" s="52">
        <v>8.67</v>
      </c>
      <c r="E52" s="52">
        <f t="shared" si="8"/>
        <v>924.59028177604978</v>
      </c>
      <c r="F52" s="52">
        <f t="shared" si="9"/>
        <v>106.64247771350055</v>
      </c>
      <c r="G52" s="47">
        <f t="shared" si="2"/>
        <v>0.7438617360790204</v>
      </c>
      <c r="H52" s="48">
        <f t="shared" si="3"/>
        <v>143</v>
      </c>
      <c r="I52" s="49">
        <f t="shared" si="4"/>
        <v>106.37222825929992</v>
      </c>
      <c r="J52" s="36">
        <v>0</v>
      </c>
      <c r="K52" s="35" t="str">
        <f t="shared" si="5"/>
        <v>008F</v>
      </c>
    </row>
    <row r="53" spans="1:11" s="39" customFormat="1" ht="12" customHeight="1" thickBot="1" x14ac:dyDescent="0.25">
      <c r="A53" s="51">
        <v>48</v>
      </c>
      <c r="B53" s="52">
        <v>26010</v>
      </c>
      <c r="C53" s="52">
        <v>3</v>
      </c>
      <c r="D53" s="52">
        <v>8.67</v>
      </c>
      <c r="E53" s="52">
        <f t="shared" si="8"/>
        <v>859.89450077702395</v>
      </c>
      <c r="F53" s="52">
        <f t="shared" si="9"/>
        <v>99.180449916611764</v>
      </c>
      <c r="G53" s="47">
        <f t="shared" si="2"/>
        <v>0.7438617360790204</v>
      </c>
      <c r="H53" s="48">
        <f t="shared" si="3"/>
        <v>133</v>
      </c>
      <c r="I53" s="49">
        <f t="shared" si="4"/>
        <v>98.933610898509713</v>
      </c>
      <c r="J53" s="36">
        <v>0</v>
      </c>
      <c r="K53" s="35" t="str">
        <f t="shared" si="5"/>
        <v>0085</v>
      </c>
    </row>
    <row r="54" spans="1:11" s="39" customFormat="1" ht="12" customHeight="1" thickBot="1" x14ac:dyDescent="0.25">
      <c r="A54" s="51">
        <v>49</v>
      </c>
      <c r="B54" s="52">
        <v>26010</v>
      </c>
      <c r="C54" s="52">
        <v>3</v>
      </c>
      <c r="D54" s="52">
        <v>8.67</v>
      </c>
      <c r="E54" s="52">
        <f t="shared" si="8"/>
        <v>799.7256374425815</v>
      </c>
      <c r="F54" s="52">
        <f t="shared" si="9"/>
        <v>92.240557951854839</v>
      </c>
      <c r="G54" s="47">
        <f t="shared" si="2"/>
        <v>0.7438617360790204</v>
      </c>
      <c r="H54" s="48">
        <f t="shared" si="3"/>
        <v>124</v>
      </c>
      <c r="I54" s="49">
        <f t="shared" si="4"/>
        <v>92.238855273798535</v>
      </c>
      <c r="J54" s="36">
        <v>0</v>
      </c>
      <c r="K54" s="35" t="str">
        <f t="shared" si="5"/>
        <v>007C</v>
      </c>
    </row>
    <row r="55" spans="1:11" s="39" customFormat="1" ht="12" customHeight="1" thickBot="1" x14ac:dyDescent="0.25">
      <c r="A55" s="51">
        <v>50</v>
      </c>
      <c r="B55" s="52">
        <v>26010</v>
      </c>
      <c r="C55" s="52">
        <v>3</v>
      </c>
      <c r="D55" s="52">
        <v>8.67</v>
      </c>
      <c r="E55" s="52">
        <f t="shared" si="8"/>
        <v>743.76693257721547</v>
      </c>
      <c r="F55" s="52">
        <f t="shared" si="9"/>
        <v>85.78626673324284</v>
      </c>
      <c r="G55" s="47">
        <f t="shared" si="2"/>
        <v>0.7438617360790204</v>
      </c>
      <c r="H55" s="48">
        <f t="shared" si="3"/>
        <v>115</v>
      </c>
      <c r="I55" s="49">
        <f t="shared" si="4"/>
        <v>85.544099649087343</v>
      </c>
      <c r="J55" s="36">
        <v>0</v>
      </c>
      <c r="K55" s="35" t="str">
        <f t="shared" si="5"/>
        <v>0073</v>
      </c>
    </row>
    <row r="56" spans="1:11" s="39" customFormat="1" ht="12" customHeight="1" thickBot="1" x14ac:dyDescent="0.25">
      <c r="A56" s="51">
        <v>51</v>
      </c>
      <c r="B56" s="52">
        <v>26010</v>
      </c>
      <c r="C56" s="52">
        <v>3</v>
      </c>
      <c r="D56" s="52">
        <v>8.67</v>
      </c>
      <c r="E56" s="52">
        <f t="shared" si="8"/>
        <v>691.72379137968801</v>
      </c>
      <c r="F56" s="52">
        <f t="shared" si="9"/>
        <v>79.783597621647985</v>
      </c>
      <c r="G56" s="47">
        <f t="shared" si="2"/>
        <v>0.7438617360790204</v>
      </c>
      <c r="H56" s="48">
        <f t="shared" si="3"/>
        <v>107</v>
      </c>
      <c r="I56" s="49">
        <f t="shared" si="4"/>
        <v>79.593205760455177</v>
      </c>
      <c r="J56" s="36">
        <v>0</v>
      </c>
      <c r="K56" s="35" t="str">
        <f t="shared" si="5"/>
        <v>006B</v>
      </c>
    </row>
    <row r="57" spans="1:11" s="39" customFormat="1" ht="12" customHeight="1" thickBot="1" x14ac:dyDescent="0.25">
      <c r="A57" s="51">
        <v>52</v>
      </c>
      <c r="B57" s="52">
        <v>26010</v>
      </c>
      <c r="C57" s="52">
        <v>3</v>
      </c>
      <c r="D57" s="52">
        <v>8.67</v>
      </c>
      <c r="E57" s="52">
        <f t="shared" si="8"/>
        <v>643.3222325476479</v>
      </c>
      <c r="F57" s="52">
        <f t="shared" si="9"/>
        <v>74.200949544134701</v>
      </c>
      <c r="G57" s="47">
        <f t="shared" si="2"/>
        <v>0.7438617360790204</v>
      </c>
      <c r="H57" s="48">
        <f t="shared" si="3"/>
        <v>100</v>
      </c>
      <c r="I57" s="49">
        <f t="shared" si="4"/>
        <v>74.386173607902037</v>
      </c>
      <c r="J57" s="36">
        <v>0</v>
      </c>
      <c r="K57" s="35" t="str">
        <f t="shared" si="5"/>
        <v>0064</v>
      </c>
    </row>
    <row r="58" spans="1:11" s="39" customFormat="1" ht="12" customHeight="1" thickBot="1" x14ac:dyDescent="0.25">
      <c r="A58" s="51">
        <v>53</v>
      </c>
      <c r="B58" s="52">
        <v>26010</v>
      </c>
      <c r="C58" s="52">
        <v>3</v>
      </c>
      <c r="D58" s="52">
        <v>8.67</v>
      </c>
      <c r="E58" s="52">
        <f t="shared" si="8"/>
        <v>598.30744590208815</v>
      </c>
      <c r="F58" s="52">
        <f t="shared" si="9"/>
        <v>69.00893262999864</v>
      </c>
      <c r="G58" s="47">
        <f t="shared" si="2"/>
        <v>0.7438617360790204</v>
      </c>
      <c r="H58" s="48">
        <f t="shared" si="3"/>
        <v>93</v>
      </c>
      <c r="I58" s="49">
        <f t="shared" si="4"/>
        <v>69.179141455348898</v>
      </c>
      <c r="J58" s="36">
        <v>0</v>
      </c>
      <c r="K58" s="35" t="str">
        <f t="shared" si="5"/>
        <v>005D</v>
      </c>
    </row>
    <row r="59" spans="1:11" s="39" customFormat="1" ht="12" customHeight="1" thickBot="1" x14ac:dyDescent="0.25">
      <c r="A59" s="51">
        <v>54</v>
      </c>
      <c r="B59" s="52">
        <v>26010</v>
      </c>
      <c r="C59" s="52">
        <v>3</v>
      </c>
      <c r="D59" s="52">
        <v>8.67</v>
      </c>
      <c r="E59" s="52">
        <f t="shared" si="8"/>
        <v>556.44245093825009</v>
      </c>
      <c r="F59" s="52">
        <f t="shared" si="9"/>
        <v>64.180213487687439</v>
      </c>
      <c r="G59" s="47">
        <f t="shared" si="2"/>
        <v>0.7438617360790204</v>
      </c>
      <c r="H59" s="48">
        <f t="shared" si="3"/>
        <v>86</v>
      </c>
      <c r="I59" s="49">
        <f t="shared" si="4"/>
        <v>63.972109302795751</v>
      </c>
      <c r="J59" s="36">
        <v>0</v>
      </c>
      <c r="K59" s="35" t="str">
        <f t="shared" si="5"/>
        <v>0056</v>
      </c>
    </row>
    <row r="60" spans="1:11" s="39" customFormat="1" ht="12" customHeight="1" thickBot="1" x14ac:dyDescent="0.25">
      <c r="A60" s="51">
        <v>55</v>
      </c>
      <c r="B60" s="52">
        <v>26010</v>
      </c>
      <c r="C60" s="52">
        <v>3</v>
      </c>
      <c r="D60" s="52">
        <v>8.67</v>
      </c>
      <c r="E60" s="52">
        <f t="shared" si="8"/>
        <v>517.50684924091161</v>
      </c>
      <c r="F60" s="52">
        <f t="shared" si="9"/>
        <v>59.68937130806362</v>
      </c>
      <c r="G60" s="47">
        <f t="shared" si="2"/>
        <v>0.7438617360790204</v>
      </c>
      <c r="H60" s="48">
        <f t="shared" si="3"/>
        <v>80</v>
      </c>
      <c r="I60" s="49">
        <f t="shared" si="4"/>
        <v>59.50893888632163</v>
      </c>
      <c r="J60" s="36">
        <v>0</v>
      </c>
      <c r="K60" s="35" t="str">
        <f t="shared" si="5"/>
        <v>0050</v>
      </c>
    </row>
    <row r="61" spans="1:11" s="39" customFormat="1" ht="12" customHeight="1" thickBot="1" x14ac:dyDescent="0.25">
      <c r="A61" s="51">
        <v>56</v>
      </c>
      <c r="B61" s="52">
        <v>26010</v>
      </c>
      <c r="C61" s="52">
        <v>3</v>
      </c>
      <c r="D61" s="52">
        <v>8.67</v>
      </c>
      <c r="E61" s="52">
        <f t="shared" si="8"/>
        <v>481.29566419614451</v>
      </c>
      <c r="F61" s="52">
        <f t="shared" si="9"/>
        <v>55.512764036464191</v>
      </c>
      <c r="G61" s="47">
        <f t="shared" si="2"/>
        <v>0.7438617360790204</v>
      </c>
      <c r="H61" s="48">
        <f t="shared" si="3"/>
        <v>75</v>
      </c>
      <c r="I61" s="49">
        <f t="shared" si="4"/>
        <v>55.789630205926528</v>
      </c>
      <c r="J61" s="36">
        <v>0</v>
      </c>
      <c r="K61" s="35" t="str">
        <f t="shared" si="5"/>
        <v>004B</v>
      </c>
    </row>
    <row r="62" spans="1:11" s="39" customFormat="1" ht="12" customHeight="1" thickBot="1" x14ac:dyDescent="0.25">
      <c r="A62" s="51">
        <v>57</v>
      </c>
      <c r="B62" s="52">
        <v>26010</v>
      </c>
      <c r="C62" s="52">
        <v>3</v>
      </c>
      <c r="D62" s="52">
        <v>8.67</v>
      </c>
      <c r="E62" s="52">
        <f t="shared" si="8"/>
        <v>447.61826189119972</v>
      </c>
      <c r="F62" s="52">
        <f t="shared" si="9"/>
        <v>51.628403909019575</v>
      </c>
      <c r="G62" s="47">
        <f t="shared" si="2"/>
        <v>0.7438617360790204</v>
      </c>
      <c r="H62" s="48">
        <f t="shared" si="3"/>
        <v>69</v>
      </c>
      <c r="I62" s="49">
        <f t="shared" si="4"/>
        <v>51.326459789452407</v>
      </c>
      <c r="J62" s="36">
        <v>0</v>
      </c>
      <c r="K62" s="35" t="str">
        <f t="shared" si="5"/>
        <v>0045</v>
      </c>
    </row>
    <row r="63" spans="1:11" s="39" customFormat="1" ht="12" customHeight="1" thickBot="1" x14ac:dyDescent="0.25">
      <c r="A63" s="51">
        <v>58</v>
      </c>
      <c r="B63" s="52">
        <v>26010</v>
      </c>
      <c r="C63" s="52">
        <v>3</v>
      </c>
      <c r="D63" s="52">
        <v>8.67</v>
      </c>
      <c r="E63" s="52">
        <f t="shared" si="8"/>
        <v>416.29734752159362</v>
      </c>
      <c r="F63" s="52">
        <f t="shared" si="9"/>
        <v>48.015841697992343</v>
      </c>
      <c r="G63" s="47">
        <f t="shared" ref="G63:G92" si="10">5*(22/10.82)*4.995/4096</f>
        <v>1.2397695601317005E-2</v>
      </c>
      <c r="H63" s="48">
        <f t="shared" si="3"/>
        <v>3873</v>
      </c>
      <c r="I63" s="49">
        <f t="shared" si="4"/>
        <v>48.016275063900764</v>
      </c>
      <c r="J63" s="36">
        <v>1</v>
      </c>
      <c r="K63" s="35" t="str">
        <f t="shared" si="5"/>
        <v>2F21</v>
      </c>
    </row>
    <row r="64" spans="1:11" s="39" customFormat="1" ht="12" customHeight="1" thickBot="1" x14ac:dyDescent="0.25">
      <c r="A64" s="51">
        <v>59</v>
      </c>
      <c r="B64" s="52">
        <v>26010</v>
      </c>
      <c r="C64" s="52">
        <v>3</v>
      </c>
      <c r="D64" s="52">
        <v>8.67</v>
      </c>
      <c r="E64" s="52">
        <f t="shared" si="8"/>
        <v>387.16803202197877</v>
      </c>
      <c r="F64" s="52">
        <f t="shared" si="9"/>
        <v>44.656059056744958</v>
      </c>
      <c r="G64" s="47">
        <f t="shared" si="10"/>
        <v>1.2397695601317005E-2</v>
      </c>
      <c r="H64" s="48">
        <f t="shared" si="3"/>
        <v>3602</v>
      </c>
      <c r="I64" s="49">
        <f t="shared" si="4"/>
        <v>44.656499555943853</v>
      </c>
      <c r="J64" s="36">
        <v>1</v>
      </c>
      <c r="K64" s="35" t="str">
        <f t="shared" si="5"/>
        <v>2E12</v>
      </c>
    </row>
    <row r="65" spans="1:11" s="39" customFormat="1" ht="12" customHeight="1" thickBot="1" x14ac:dyDescent="0.25">
      <c r="A65" s="51">
        <v>60</v>
      </c>
      <c r="B65" s="52">
        <v>26010</v>
      </c>
      <c r="C65" s="52">
        <v>3</v>
      </c>
      <c r="D65" s="52">
        <v>8.67</v>
      </c>
      <c r="E65" s="52">
        <f t="shared" si="8"/>
        <v>360.07696400707101</v>
      </c>
      <c r="F65" s="52">
        <f t="shared" si="9"/>
        <v>41.531368397586043</v>
      </c>
      <c r="G65" s="47">
        <f t="shared" si="10"/>
        <v>1.2397695601317005E-2</v>
      </c>
      <c r="H65" s="48">
        <f t="shared" si="3"/>
        <v>3350</v>
      </c>
      <c r="I65" s="49">
        <f t="shared" si="4"/>
        <v>41.532280264411966</v>
      </c>
      <c r="J65" s="36">
        <v>1</v>
      </c>
      <c r="K65" s="35" t="str">
        <f t="shared" si="5"/>
        <v>2D16</v>
      </c>
    </row>
    <row r="66" spans="1:11" s="39" customFormat="1" ht="12" customHeight="1" thickBot="1" x14ac:dyDescent="0.25">
      <c r="A66" s="51">
        <v>61</v>
      </c>
      <c r="B66" s="52">
        <v>26010</v>
      </c>
      <c r="C66" s="52">
        <v>3</v>
      </c>
      <c r="D66" s="52">
        <v>8.67</v>
      </c>
      <c r="E66" s="52">
        <f t="shared" si="8"/>
        <v>334.881522452735</v>
      </c>
      <c r="F66" s="52">
        <f t="shared" si="9"/>
        <v>38.625319775401962</v>
      </c>
      <c r="G66" s="47">
        <f t="shared" si="10"/>
        <v>1.2397695601317005E-2</v>
      </c>
      <c r="H66" s="48">
        <f t="shared" si="3"/>
        <v>3116</v>
      </c>
      <c r="I66" s="49">
        <f t="shared" si="4"/>
        <v>38.631219493703789</v>
      </c>
      <c r="J66" s="36">
        <v>1</v>
      </c>
      <c r="K66" s="35" t="str">
        <f t="shared" si="5"/>
        <v>2C2C</v>
      </c>
    </row>
    <row r="67" spans="1:11" s="39" customFormat="1" ht="12" customHeight="1" thickBot="1" x14ac:dyDescent="0.25">
      <c r="A67" s="51">
        <v>62</v>
      </c>
      <c r="B67" s="52">
        <v>26010</v>
      </c>
      <c r="C67" s="52">
        <v>3</v>
      </c>
      <c r="D67" s="52">
        <v>8.67</v>
      </c>
      <c r="E67" s="52">
        <f t="shared" si="8"/>
        <v>311.44906586709436</v>
      </c>
      <c r="F67" s="52">
        <f t="shared" si="9"/>
        <v>35.922614286862093</v>
      </c>
      <c r="G67" s="47">
        <f t="shared" si="10"/>
        <v>1.2397695601317005E-2</v>
      </c>
      <c r="H67" s="48">
        <f t="shared" si="3"/>
        <v>2898</v>
      </c>
      <c r="I67" s="49">
        <f t="shared" si="4"/>
        <v>35.928521852616683</v>
      </c>
      <c r="J67" s="36">
        <v>1</v>
      </c>
      <c r="K67" s="35" t="str">
        <f t="shared" si="5"/>
        <v>2B52</v>
      </c>
    </row>
    <row r="68" spans="1:11" s="39" customFormat="1" ht="12" customHeight="1" thickBot="1" x14ac:dyDescent="0.25">
      <c r="A68" s="51">
        <v>63</v>
      </c>
      <c r="B68" s="52">
        <v>26010</v>
      </c>
      <c r="C68" s="52">
        <v>3</v>
      </c>
      <c r="D68" s="52">
        <v>8.67</v>
      </c>
      <c r="E68" s="52">
        <f t="shared" si="8"/>
        <v>289.65623399892519</v>
      </c>
      <c r="F68" s="52">
        <f t="shared" si="9"/>
        <v>33.409023529287794</v>
      </c>
      <c r="G68" s="47">
        <f t="shared" si="10"/>
        <v>1.2397695601317005E-2</v>
      </c>
      <c r="H68" s="48">
        <f t="shared" si="3"/>
        <v>2695</v>
      </c>
      <c r="I68" s="49">
        <f t="shared" si="4"/>
        <v>33.411789645549327</v>
      </c>
      <c r="J68" s="36">
        <v>1</v>
      </c>
      <c r="K68" s="35" t="str">
        <f t="shared" si="5"/>
        <v>2A87</v>
      </c>
    </row>
    <row r="69" spans="1:11" s="39" customFormat="1" ht="12" customHeight="1" thickBot="1" x14ac:dyDescent="0.25">
      <c r="A69" s="51">
        <v>64</v>
      </c>
      <c r="B69" s="52">
        <v>26010</v>
      </c>
      <c r="C69" s="52">
        <v>3</v>
      </c>
      <c r="D69" s="52">
        <v>8.67</v>
      </c>
      <c r="E69" s="52">
        <f t="shared" si="8"/>
        <v>269.3882984071729</v>
      </c>
      <c r="F69" s="52">
        <f t="shared" si="9"/>
        <v>31.071314695175651</v>
      </c>
      <c r="G69" s="47">
        <f t="shared" si="10"/>
        <v>1.2397695601317005E-2</v>
      </c>
      <c r="H69" s="48">
        <f t="shared" ref="H69:H131" si="11">ROUND(F69/G69,0)</f>
        <v>2506</v>
      </c>
      <c r="I69" s="49">
        <f t="shared" ref="I69:I131" si="12">H69*G69</f>
        <v>31.068625176900415</v>
      </c>
      <c r="J69" s="36">
        <v>1</v>
      </c>
      <c r="K69" s="35" t="str">
        <f t="shared" ref="K69:K131" si="13">DEC2HEX(H69+J69*8192,4)</f>
        <v>29CA</v>
      </c>
    </row>
    <row r="70" spans="1:11" s="39" customFormat="1" ht="12" customHeight="1" thickBot="1" x14ac:dyDescent="0.25">
      <c r="A70" s="51">
        <v>65</v>
      </c>
      <c r="B70" s="52">
        <v>26010</v>
      </c>
      <c r="C70" s="52">
        <v>3</v>
      </c>
      <c r="D70" s="52">
        <v>8.67</v>
      </c>
      <c r="E70" s="52">
        <f t="shared" si="8"/>
        <v>250.53855847266632</v>
      </c>
      <c r="F70" s="52">
        <f t="shared" si="9"/>
        <v>28.897180908035331</v>
      </c>
      <c r="G70" s="47">
        <f t="shared" si="10"/>
        <v>1.2397695601317005E-2</v>
      </c>
      <c r="H70" s="48">
        <f t="shared" si="11"/>
        <v>2331</v>
      </c>
      <c r="I70" s="49">
        <f t="shared" si="12"/>
        <v>28.899028446669938</v>
      </c>
      <c r="J70" s="36">
        <v>1</v>
      </c>
      <c r="K70" s="35" t="str">
        <f t="shared" si="13"/>
        <v>291B</v>
      </c>
    </row>
    <row r="71" spans="1:11" s="39" customFormat="1" ht="12" customHeight="1" thickBot="1" x14ac:dyDescent="0.25">
      <c r="A71" s="51">
        <v>66</v>
      </c>
      <c r="B71" s="52">
        <v>26010</v>
      </c>
      <c r="C71" s="52">
        <v>3</v>
      </c>
      <c r="D71" s="52">
        <v>8.67</v>
      </c>
      <c r="E71" s="52">
        <f t="shared" si="8"/>
        <v>233.00777967232716</v>
      </c>
      <c r="F71" s="52">
        <f t="shared" si="9"/>
        <v>26.875176432794365</v>
      </c>
      <c r="G71" s="47">
        <f t="shared" si="10"/>
        <v>1.2397695601317005E-2</v>
      </c>
      <c r="H71" s="48">
        <f t="shared" si="11"/>
        <v>2168</v>
      </c>
      <c r="I71" s="49">
        <f t="shared" si="12"/>
        <v>26.878204063655268</v>
      </c>
      <c r="J71" s="36">
        <v>1</v>
      </c>
      <c r="K71" s="35" t="str">
        <f t="shared" si="13"/>
        <v>2878</v>
      </c>
    </row>
    <row r="72" spans="1:11" s="39" customFormat="1" ht="12" customHeight="1" thickBot="1" x14ac:dyDescent="0.25">
      <c r="A72" s="51">
        <v>67</v>
      </c>
      <c r="B72" s="52">
        <v>26010</v>
      </c>
      <c r="C72" s="52">
        <v>3</v>
      </c>
      <c r="D72" s="52">
        <v>8.67</v>
      </c>
      <c r="E72" s="52">
        <f t="shared" si="8"/>
        <v>216.70367115866938</v>
      </c>
      <c r="F72" s="52">
        <f t="shared" si="9"/>
        <v>24.99465641968505</v>
      </c>
      <c r="G72" s="47">
        <f t="shared" si="10"/>
        <v>1.2397695601317005E-2</v>
      </c>
      <c r="H72" s="48">
        <f t="shared" si="11"/>
        <v>2016</v>
      </c>
      <c r="I72" s="49">
        <f t="shared" si="12"/>
        <v>24.993754332255083</v>
      </c>
      <c r="J72" s="36">
        <v>1</v>
      </c>
      <c r="K72" s="35" t="str">
        <f t="shared" si="13"/>
        <v>27E0</v>
      </c>
    </row>
    <row r="73" spans="1:11" s="39" customFormat="1" ht="12" customHeight="1" thickBot="1" x14ac:dyDescent="0.25">
      <c r="A73" s="51">
        <v>68</v>
      </c>
      <c r="B73" s="52">
        <v>26010</v>
      </c>
      <c r="C73" s="52">
        <v>3</v>
      </c>
      <c r="D73" s="52">
        <v>8.67</v>
      </c>
      <c r="E73" s="52">
        <f t="shared" si="8"/>
        <v>201.54039989430413</v>
      </c>
      <c r="F73" s="52">
        <f t="shared" si="9"/>
        <v>23.24572086439494</v>
      </c>
      <c r="G73" s="47">
        <f t="shared" si="10"/>
        <v>1.2397695601317005E-2</v>
      </c>
      <c r="H73" s="48">
        <f t="shared" si="11"/>
        <v>1875</v>
      </c>
      <c r="I73" s="49">
        <f t="shared" si="12"/>
        <v>23.245679252469383</v>
      </c>
      <c r="J73" s="36">
        <v>1</v>
      </c>
      <c r="K73" s="35" t="str">
        <f t="shared" si="13"/>
        <v>2753</v>
      </c>
    </row>
    <row r="74" spans="1:11" s="39" customFormat="1" ht="12" customHeight="1" thickBot="1" x14ac:dyDescent="0.25">
      <c r="A74" s="51">
        <v>69</v>
      </c>
      <c r="B74" s="52">
        <v>26010</v>
      </c>
      <c r="C74" s="52">
        <v>3</v>
      </c>
      <c r="D74" s="52">
        <v>8.67</v>
      </c>
      <c r="E74" s="52">
        <f t="shared" si="8"/>
        <v>187.43813878360797</v>
      </c>
      <c r="F74" s="52">
        <f t="shared" si="9"/>
        <v>21.619162489458819</v>
      </c>
      <c r="G74" s="47">
        <f t="shared" si="10"/>
        <v>1.2397695601317005E-2</v>
      </c>
      <c r="H74" s="48">
        <f t="shared" si="11"/>
        <v>1744</v>
      </c>
      <c r="I74" s="49">
        <f t="shared" si="12"/>
        <v>21.621581128696857</v>
      </c>
      <c r="J74" s="36">
        <v>1</v>
      </c>
      <c r="K74" s="35" t="str">
        <f t="shared" si="13"/>
        <v>26D0</v>
      </c>
    </row>
    <row r="75" spans="1:11" s="39" customFormat="1" ht="12" customHeight="1" thickBot="1" x14ac:dyDescent="0.25">
      <c r="A75" s="51">
        <v>70</v>
      </c>
      <c r="B75" s="52">
        <v>26010</v>
      </c>
      <c r="C75" s="52">
        <v>3</v>
      </c>
      <c r="D75" s="52">
        <v>8.67</v>
      </c>
      <c r="E75" s="52">
        <f t="shared" si="8"/>
        <v>174.32264642269382</v>
      </c>
      <c r="F75" s="52">
        <f t="shared" si="9"/>
        <v>20.106418272513704</v>
      </c>
      <c r="G75" s="47">
        <f t="shared" si="10"/>
        <v>1.2397695601317005E-2</v>
      </c>
      <c r="H75" s="48">
        <f t="shared" si="11"/>
        <v>1622</v>
      </c>
      <c r="I75" s="49">
        <f t="shared" si="12"/>
        <v>20.109062265336181</v>
      </c>
      <c r="J75" s="36">
        <v>1</v>
      </c>
      <c r="K75" s="35" t="str">
        <f t="shared" si="13"/>
        <v>2656</v>
      </c>
    </row>
    <row r="76" spans="1:11" s="39" customFormat="1" ht="12" customHeight="1" thickBot="1" x14ac:dyDescent="0.25">
      <c r="A76" s="51">
        <v>71</v>
      </c>
      <c r="B76" s="52">
        <v>26010</v>
      </c>
      <c r="C76" s="52">
        <v>3</v>
      </c>
      <c r="D76" s="52">
        <v>8.67</v>
      </c>
      <c r="E76" s="52">
        <f t="shared" ref="E76:E131" si="14">B76*(POWER(EXP((LN(B76/C76))/125),-(A76-1)))</f>
        <v>162.12487625527504</v>
      </c>
      <c r="F76" s="52">
        <f t="shared" ref="F76:F131" si="15">E76/D76</f>
        <v>18.699524366237029</v>
      </c>
      <c r="G76" s="47">
        <f t="shared" si="10"/>
        <v>1.2397695601317005E-2</v>
      </c>
      <c r="H76" s="48">
        <f t="shared" si="11"/>
        <v>1508</v>
      </c>
      <c r="I76" s="49">
        <f t="shared" si="12"/>
        <v>18.695724966786045</v>
      </c>
      <c r="J76" s="36">
        <v>1</v>
      </c>
      <c r="K76" s="35" t="str">
        <f t="shared" si="13"/>
        <v>25E4</v>
      </c>
    </row>
    <row r="77" spans="1:11" s="39" customFormat="1" ht="12" customHeight="1" thickBot="1" x14ac:dyDescent="0.25">
      <c r="A77" s="51">
        <v>72</v>
      </c>
      <c r="B77" s="52">
        <v>26010</v>
      </c>
      <c r="C77" s="52">
        <v>3</v>
      </c>
      <c r="D77" s="52">
        <v>8.67</v>
      </c>
      <c r="E77" s="52">
        <f t="shared" si="14"/>
        <v>150.78061307682432</v>
      </c>
      <c r="F77" s="52">
        <f t="shared" si="15"/>
        <v>17.391074172644096</v>
      </c>
      <c r="G77" s="47">
        <f t="shared" si="10"/>
        <v>1.2397695601317005E-2</v>
      </c>
      <c r="H77" s="48">
        <f t="shared" si="11"/>
        <v>1403</v>
      </c>
      <c r="I77" s="49">
        <f t="shared" si="12"/>
        <v>17.393966928647757</v>
      </c>
      <c r="J77" s="36">
        <v>1</v>
      </c>
      <c r="K77" s="35" t="str">
        <f t="shared" si="13"/>
        <v>257B</v>
      </c>
    </row>
    <row r="78" spans="1:11" s="39" customFormat="1" ht="12" customHeight="1" thickBot="1" x14ac:dyDescent="0.25">
      <c r="A78" s="51">
        <v>73</v>
      </c>
      <c r="B78" s="52">
        <v>26010</v>
      </c>
      <c r="C78" s="52">
        <v>3</v>
      </c>
      <c r="D78" s="52">
        <v>8.67</v>
      </c>
      <c r="E78" s="52">
        <f t="shared" si="14"/>
        <v>140.23013497340008</v>
      </c>
      <c r="F78" s="52">
        <f t="shared" si="15"/>
        <v>16.174179351026538</v>
      </c>
      <c r="G78" s="47">
        <f t="shared" si="10"/>
        <v>1.2397695601317005E-2</v>
      </c>
      <c r="H78" s="48">
        <f t="shared" si="11"/>
        <v>1305</v>
      </c>
      <c r="I78" s="49">
        <f t="shared" si="12"/>
        <v>16.178992759718692</v>
      </c>
      <c r="J78" s="36">
        <v>1</v>
      </c>
      <c r="K78" s="35" t="str">
        <f t="shared" si="13"/>
        <v>2519</v>
      </c>
    </row>
    <row r="79" spans="1:11" s="39" customFormat="1" ht="12" customHeight="1" thickBot="1" x14ac:dyDescent="0.25">
      <c r="A79" s="51">
        <v>74</v>
      </c>
      <c r="B79" s="52">
        <v>26010</v>
      </c>
      <c r="C79" s="52">
        <v>3</v>
      </c>
      <c r="D79" s="52">
        <v>8.67</v>
      </c>
      <c r="E79" s="52">
        <f t="shared" si="14"/>
        <v>130.41789891541785</v>
      </c>
      <c r="F79" s="52">
        <f t="shared" si="15"/>
        <v>15.042433554258114</v>
      </c>
      <c r="G79" s="47">
        <f t="shared" si="10"/>
        <v>1.2397695601317005E-2</v>
      </c>
      <c r="H79" s="48">
        <f t="shared" si="11"/>
        <v>1213</v>
      </c>
      <c r="I79" s="49">
        <f t="shared" si="12"/>
        <v>15.038404764397526</v>
      </c>
      <c r="J79" s="36">
        <v>1</v>
      </c>
      <c r="K79" s="35" t="str">
        <f t="shared" si="13"/>
        <v>24BD</v>
      </c>
    </row>
    <row r="80" spans="1:11" s="39" customFormat="1" ht="12" customHeight="1" thickBot="1" x14ac:dyDescent="0.25">
      <c r="A80" s="51">
        <v>75</v>
      </c>
      <c r="B80" s="52">
        <v>26010</v>
      </c>
      <c r="C80" s="52">
        <v>3</v>
      </c>
      <c r="D80" s="52">
        <v>8.67</v>
      </c>
      <c r="E80" s="52">
        <f t="shared" si="14"/>
        <v>121.29224835117293</v>
      </c>
      <c r="F80" s="52">
        <f t="shared" si="15"/>
        <v>13.989878702557432</v>
      </c>
      <c r="G80" s="47">
        <f t="shared" si="10"/>
        <v>1.2397695601317005E-2</v>
      </c>
      <c r="H80" s="48">
        <f t="shared" si="11"/>
        <v>1128</v>
      </c>
      <c r="I80" s="49">
        <f t="shared" si="12"/>
        <v>13.984600638285581</v>
      </c>
      <c r="J80" s="36">
        <v>1</v>
      </c>
      <c r="K80" s="35" t="str">
        <f t="shared" si="13"/>
        <v>2468</v>
      </c>
    </row>
    <row r="81" spans="1:11" s="39" customFormat="1" ht="12" customHeight="1" thickBot="1" x14ac:dyDescent="0.25">
      <c r="A81" s="51">
        <v>76</v>
      </c>
      <c r="B81" s="52">
        <v>26010</v>
      </c>
      <c r="C81" s="52">
        <v>3</v>
      </c>
      <c r="D81" s="52">
        <v>8.67</v>
      </c>
      <c r="E81" s="52">
        <f t="shared" si="14"/>
        <v>112.80514126074</v>
      </c>
      <c r="F81" s="52">
        <f t="shared" si="15"/>
        <v>13.01097361715571</v>
      </c>
      <c r="G81" s="47">
        <f t="shared" si="10"/>
        <v>1.2397695601317005E-2</v>
      </c>
      <c r="H81" s="48">
        <f t="shared" si="11"/>
        <v>1049</v>
      </c>
      <c r="I81" s="49">
        <f t="shared" si="12"/>
        <v>13.005182685781538</v>
      </c>
      <c r="J81" s="36">
        <v>1</v>
      </c>
      <c r="K81" s="35" t="str">
        <f t="shared" si="13"/>
        <v>2419</v>
      </c>
    </row>
    <row r="82" spans="1:11" s="39" customFormat="1" ht="12" customHeight="1" thickBot="1" x14ac:dyDescent="0.25">
      <c r="A82" s="51">
        <v>77</v>
      </c>
      <c r="B82" s="52">
        <v>26010</v>
      </c>
      <c r="C82" s="52">
        <v>3</v>
      </c>
      <c r="D82" s="52">
        <v>8.67</v>
      </c>
      <c r="E82" s="52">
        <f t="shared" si="14"/>
        <v>104.91189723858761</v>
      </c>
      <c r="F82" s="52">
        <f t="shared" si="15"/>
        <v>12.100564848741362</v>
      </c>
      <c r="G82" s="47">
        <f t="shared" si="10"/>
        <v>1.2397695601317005E-2</v>
      </c>
      <c r="H82" s="48">
        <f t="shared" si="11"/>
        <v>976</v>
      </c>
      <c r="I82" s="49">
        <f t="shared" si="12"/>
        <v>12.100150906885396</v>
      </c>
      <c r="J82" s="36">
        <v>1</v>
      </c>
      <c r="K82" s="35" t="str">
        <f t="shared" si="13"/>
        <v>23D0</v>
      </c>
    </row>
    <row r="83" spans="1:11" s="39" customFormat="1" ht="12" customHeight="1" thickBot="1" x14ac:dyDescent="0.25">
      <c r="A83" s="51">
        <v>78</v>
      </c>
      <c r="B83" s="52">
        <v>26010</v>
      </c>
      <c r="C83" s="52">
        <v>3</v>
      </c>
      <c r="D83" s="52">
        <v>8.67</v>
      </c>
      <c r="E83" s="52">
        <f t="shared" si="14"/>
        <v>97.570962273424342</v>
      </c>
      <c r="F83" s="52">
        <f t="shared" si="15"/>
        <v>11.253859547107767</v>
      </c>
      <c r="G83" s="47">
        <f t="shared" si="10"/>
        <v>1.2397695601317005E-2</v>
      </c>
      <c r="H83" s="48">
        <f t="shared" si="11"/>
        <v>908</v>
      </c>
      <c r="I83" s="49">
        <f t="shared" si="12"/>
        <v>11.257107605995841</v>
      </c>
      <c r="J83" s="36">
        <v>1</v>
      </c>
      <c r="K83" s="35" t="str">
        <f t="shared" si="13"/>
        <v>238C</v>
      </c>
    </row>
    <row r="84" spans="1:11" s="39" customFormat="1" ht="12" customHeight="1" thickBot="1" x14ac:dyDescent="0.25">
      <c r="A84" s="51">
        <v>79</v>
      </c>
      <c r="B84" s="52">
        <v>26010</v>
      </c>
      <c r="C84" s="52">
        <v>3</v>
      </c>
      <c r="D84" s="52">
        <v>8.67</v>
      </c>
      <c r="E84" s="52">
        <f t="shared" si="14"/>
        <v>90.743689986958074</v>
      </c>
      <c r="F84" s="52">
        <f t="shared" si="15"/>
        <v>10.466400229176248</v>
      </c>
      <c r="G84" s="47">
        <f t="shared" si="10"/>
        <v>1.2397695601317005E-2</v>
      </c>
      <c r="H84" s="48">
        <f t="shared" si="11"/>
        <v>844</v>
      </c>
      <c r="I84" s="49">
        <f t="shared" si="12"/>
        <v>10.463655087511553</v>
      </c>
      <c r="J84" s="36">
        <v>1</v>
      </c>
      <c r="K84" s="35" t="str">
        <f t="shared" si="13"/>
        <v>234C</v>
      </c>
    </row>
    <row r="85" spans="1:11" s="39" customFormat="1" ht="12" customHeight="1" thickBot="1" x14ac:dyDescent="0.25">
      <c r="A85" s="51">
        <v>80</v>
      </c>
      <c r="B85" s="52">
        <v>26010</v>
      </c>
      <c r="C85" s="52">
        <v>3</v>
      </c>
      <c r="D85" s="52">
        <v>8.67</v>
      </c>
      <c r="E85" s="52">
        <f t="shared" si="14"/>
        <v>84.394138179899684</v>
      </c>
      <c r="F85" s="52">
        <f t="shared" si="15"/>
        <v>9.7340413125605174</v>
      </c>
      <c r="G85" s="47">
        <f t="shared" si="10"/>
        <v>1.2397695601317005E-2</v>
      </c>
      <c r="H85" s="48">
        <f t="shared" si="11"/>
        <v>785</v>
      </c>
      <c r="I85" s="49">
        <f t="shared" si="12"/>
        <v>9.7321910470338491</v>
      </c>
      <c r="J85" s="36">
        <v>1</v>
      </c>
      <c r="K85" s="35" t="str">
        <f t="shared" si="13"/>
        <v>2311</v>
      </c>
    </row>
    <row r="86" spans="1:11" s="39" customFormat="1" ht="12" customHeight="1" thickBot="1" x14ac:dyDescent="0.25">
      <c r="A86" s="51">
        <v>81</v>
      </c>
      <c r="B86" s="52">
        <v>26010</v>
      </c>
      <c r="C86" s="52">
        <v>3</v>
      </c>
      <c r="D86" s="52">
        <v>8.67</v>
      </c>
      <c r="E86" s="52">
        <f t="shared" si="14"/>
        <v>78.488879614126887</v>
      </c>
      <c r="F86" s="52">
        <f t="shared" si="15"/>
        <v>9.052927291133436</v>
      </c>
      <c r="G86" s="47">
        <f t="shared" si="10"/>
        <v>1.2397695601317005E-2</v>
      </c>
      <c r="H86" s="48">
        <f t="shared" si="11"/>
        <v>730</v>
      </c>
      <c r="I86" s="49">
        <f t="shared" si="12"/>
        <v>9.0503177889614133</v>
      </c>
      <c r="J86" s="36">
        <v>1</v>
      </c>
      <c r="K86" s="35" t="str">
        <f t="shared" si="13"/>
        <v>22DA</v>
      </c>
    </row>
    <row r="87" spans="1:11" s="39" customFormat="1" ht="12" customHeight="1" thickBot="1" x14ac:dyDescent="0.25">
      <c r="A87" s="51">
        <v>82</v>
      </c>
      <c r="B87" s="52">
        <v>26010</v>
      </c>
      <c r="C87" s="52">
        <v>3</v>
      </c>
      <c r="D87" s="52">
        <v>8.67</v>
      </c>
      <c r="E87" s="52">
        <f t="shared" si="14"/>
        <v>72.996826034869827</v>
      </c>
      <c r="F87" s="52">
        <f t="shared" si="15"/>
        <v>8.4194724377012484</v>
      </c>
      <c r="G87" s="47">
        <f t="shared" si="10"/>
        <v>1.2397695601317005E-2</v>
      </c>
      <c r="H87" s="48">
        <f t="shared" si="11"/>
        <v>679</v>
      </c>
      <c r="I87" s="49">
        <f t="shared" si="12"/>
        <v>8.4180353132942471</v>
      </c>
      <c r="J87" s="36">
        <v>1</v>
      </c>
      <c r="K87" s="35" t="str">
        <f t="shared" si="13"/>
        <v>22A7</v>
      </c>
    </row>
    <row r="88" spans="1:11" s="39" customFormat="1" ht="12" customHeight="1" thickBot="1" x14ac:dyDescent="0.25">
      <c r="A88" s="51">
        <v>83</v>
      </c>
      <c r="B88" s="52">
        <v>26010</v>
      </c>
      <c r="C88" s="52">
        <v>3</v>
      </c>
      <c r="D88" s="52">
        <v>8.67</v>
      </c>
      <c r="E88" s="52">
        <f t="shared" si="14"/>
        <v>67.889064506483152</v>
      </c>
      <c r="F88" s="52">
        <f t="shared" si="15"/>
        <v>7.8303419269300063</v>
      </c>
      <c r="G88" s="47">
        <f t="shared" si="10"/>
        <v>1.2397695601317005E-2</v>
      </c>
      <c r="H88" s="48">
        <f t="shared" si="11"/>
        <v>632</v>
      </c>
      <c r="I88" s="49">
        <f t="shared" si="12"/>
        <v>7.8353436200323472</v>
      </c>
      <c r="J88" s="36">
        <v>1</v>
      </c>
      <c r="K88" s="35" t="str">
        <f t="shared" si="13"/>
        <v>2278</v>
      </c>
    </row>
    <row r="89" spans="1:11" s="39" customFormat="1" ht="12" customHeight="1" thickBot="1" x14ac:dyDescent="0.25">
      <c r="A89" s="51">
        <v>84</v>
      </c>
      <c r="B89" s="52">
        <v>26010</v>
      </c>
      <c r="C89" s="52">
        <v>3</v>
      </c>
      <c r="D89" s="52">
        <v>8.67</v>
      </c>
      <c r="E89" s="52">
        <f t="shared" si="14"/>
        <v>63.138705200193122</v>
      </c>
      <c r="F89" s="52">
        <f t="shared" si="15"/>
        <v>7.2824342791456891</v>
      </c>
      <c r="G89" s="47">
        <f t="shared" si="10"/>
        <v>1.2397695601317005E-2</v>
      </c>
      <c r="H89" s="48">
        <f t="shared" si="11"/>
        <v>587</v>
      </c>
      <c r="I89" s="49">
        <f t="shared" si="12"/>
        <v>7.2774473179730821</v>
      </c>
      <c r="J89" s="36">
        <v>1</v>
      </c>
      <c r="K89" s="35" t="str">
        <f t="shared" si="13"/>
        <v>224B</v>
      </c>
    </row>
    <row r="90" spans="1:11" s="39" customFormat="1" ht="12" customHeight="1" thickBot="1" x14ac:dyDescent="0.25">
      <c r="A90" s="51">
        <v>85</v>
      </c>
      <c r="B90" s="52">
        <v>26010</v>
      </c>
      <c r="C90" s="52">
        <v>3</v>
      </c>
      <c r="D90" s="52">
        <v>8.67</v>
      </c>
      <c r="E90" s="52">
        <f t="shared" si="14"/>
        <v>58.72073983249836</v>
      </c>
      <c r="F90" s="52">
        <f t="shared" si="15"/>
        <v>6.7728650325834323</v>
      </c>
      <c r="G90" s="47">
        <f t="shared" si="10"/>
        <v>1.2397695601317005E-2</v>
      </c>
      <c r="H90" s="48">
        <f t="shared" si="11"/>
        <v>546</v>
      </c>
      <c r="I90" s="49">
        <f t="shared" si="12"/>
        <v>6.7691417983190849</v>
      </c>
      <c r="J90" s="36">
        <v>1</v>
      </c>
      <c r="K90" s="35" t="str">
        <f t="shared" si="13"/>
        <v>2222</v>
      </c>
    </row>
    <row r="91" spans="1:11" s="39" customFormat="1" ht="12" customHeight="1" thickBot="1" x14ac:dyDescent="0.25">
      <c r="A91" s="51">
        <v>86</v>
      </c>
      <c r="B91" s="52">
        <v>26010</v>
      </c>
      <c r="C91" s="52">
        <v>3</v>
      </c>
      <c r="D91" s="52">
        <v>8.67</v>
      </c>
      <c r="E91" s="52">
        <f t="shared" si="14"/>
        <v>54.611910008972004</v>
      </c>
      <c r="F91" s="52">
        <f t="shared" si="15"/>
        <v>6.2989515581282589</v>
      </c>
      <c r="G91" s="47">
        <f t="shared" si="10"/>
        <v>1.2397695601317005E-2</v>
      </c>
      <c r="H91" s="48">
        <f t="shared" si="11"/>
        <v>508</v>
      </c>
      <c r="I91" s="49">
        <f t="shared" si="12"/>
        <v>6.2980293654690387</v>
      </c>
      <c r="J91" s="36">
        <v>1</v>
      </c>
      <c r="K91" s="35" t="str">
        <f t="shared" si="13"/>
        <v>21FC</v>
      </c>
    </row>
    <row r="92" spans="1:11" s="39" customFormat="1" ht="12" customHeight="1" thickBot="1" x14ac:dyDescent="0.25">
      <c r="A92" s="51">
        <v>87</v>
      </c>
      <c r="B92" s="52">
        <v>26010</v>
      </c>
      <c r="C92" s="52">
        <v>3</v>
      </c>
      <c r="D92" s="52">
        <v>8.67</v>
      </c>
      <c r="E92" s="52">
        <f t="shared" si="14"/>
        <v>50.790584780361449</v>
      </c>
      <c r="F92" s="52">
        <f t="shared" si="15"/>
        <v>5.8581989366045502</v>
      </c>
      <c r="G92" s="47">
        <f t="shared" si="10"/>
        <v>1.2397695601317005E-2</v>
      </c>
      <c r="H92" s="48">
        <f t="shared" si="11"/>
        <v>473</v>
      </c>
      <c r="I92" s="49">
        <f t="shared" si="12"/>
        <v>5.8641100194229434</v>
      </c>
      <c r="J92" s="36">
        <v>1</v>
      </c>
      <c r="K92" s="35" t="str">
        <f t="shared" si="13"/>
        <v>21D9</v>
      </c>
    </row>
    <row r="93" spans="1:11" s="39" customFormat="1" ht="12" customHeight="1" thickBot="1" x14ac:dyDescent="0.25">
      <c r="A93" s="51">
        <v>88</v>
      </c>
      <c r="B93" s="52">
        <v>26010</v>
      </c>
      <c r="C93" s="52">
        <v>3</v>
      </c>
      <c r="D93" s="52">
        <v>8.67</v>
      </c>
      <c r="E93" s="52">
        <f t="shared" si="14"/>
        <v>47.236646766378911</v>
      </c>
      <c r="F93" s="52">
        <f t="shared" si="15"/>
        <v>5.448286824265157</v>
      </c>
      <c r="G93" s="47">
        <f t="shared" ref="G93:G131" si="16">5*(22/10.82)*4.995/4096</f>
        <v>1.2397695601317005E-2</v>
      </c>
      <c r="H93" s="48">
        <f t="shared" si="11"/>
        <v>439</v>
      </c>
      <c r="I93" s="49">
        <f t="shared" si="12"/>
        <v>5.4425883689781651</v>
      </c>
      <c r="J93" s="36">
        <v>1</v>
      </c>
      <c r="K93" s="35" t="str">
        <f t="shared" si="13"/>
        <v>21B7</v>
      </c>
    </row>
    <row r="94" spans="1:11" s="39" customFormat="1" ht="12" customHeight="1" thickBot="1" x14ac:dyDescent="0.25">
      <c r="A94" s="51">
        <v>89</v>
      </c>
      <c r="B94" s="52">
        <v>26010</v>
      </c>
      <c r="C94" s="52">
        <v>3</v>
      </c>
      <c r="D94" s="52">
        <v>8.67</v>
      </c>
      <c r="E94" s="52">
        <f t="shared" si="14"/>
        <v>43.931386247681196</v>
      </c>
      <c r="F94" s="52">
        <f t="shared" si="15"/>
        <v>5.0670572373334712</v>
      </c>
      <c r="G94" s="47">
        <f t="shared" si="16"/>
        <v>1.2397695601317005E-2</v>
      </c>
      <c r="H94" s="48">
        <f t="shared" si="11"/>
        <v>409</v>
      </c>
      <c r="I94" s="49">
        <f t="shared" si="12"/>
        <v>5.0706575009386547</v>
      </c>
      <c r="J94" s="36">
        <v>1</v>
      </c>
      <c r="K94" s="35" t="str">
        <f t="shared" si="13"/>
        <v>2199</v>
      </c>
    </row>
    <row r="95" spans="1:11" s="39" customFormat="1" ht="12" customHeight="1" thickBot="1" x14ac:dyDescent="0.25">
      <c r="A95" s="51">
        <v>90</v>
      </c>
      <c r="B95" s="52">
        <v>26010</v>
      </c>
      <c r="C95" s="52">
        <v>3</v>
      </c>
      <c r="D95" s="52">
        <v>8.67</v>
      </c>
      <c r="E95" s="52">
        <f t="shared" si="14"/>
        <v>40.857402668485392</v>
      </c>
      <c r="F95" s="52">
        <f t="shared" si="15"/>
        <v>4.7125031912901258</v>
      </c>
      <c r="G95" s="47">
        <f t="shared" si="16"/>
        <v>1.2397695601317005E-2</v>
      </c>
      <c r="H95" s="48">
        <f t="shared" si="11"/>
        <v>380</v>
      </c>
      <c r="I95" s="49">
        <f t="shared" si="12"/>
        <v>4.7111243285004623</v>
      </c>
      <c r="J95" s="36">
        <v>1</v>
      </c>
      <c r="K95" s="35" t="str">
        <f t="shared" si="13"/>
        <v>217C</v>
      </c>
    </row>
    <row r="96" spans="1:11" s="39" customFormat="1" ht="12" customHeight="1" thickBot="1" x14ac:dyDescent="0.25">
      <c r="A96" s="51">
        <v>91</v>
      </c>
      <c r="B96" s="52">
        <v>26010</v>
      </c>
      <c r="C96" s="52">
        <v>3</v>
      </c>
      <c r="D96" s="52">
        <v>8.67</v>
      </c>
      <c r="E96" s="52">
        <f t="shared" si="14"/>
        <v>37.998513031281099</v>
      </c>
      <c r="F96" s="52">
        <f t="shared" si="15"/>
        <v>4.3827581350958589</v>
      </c>
      <c r="G96" s="47">
        <f t="shared" si="16"/>
        <v>1.2397695601317005E-2</v>
      </c>
      <c r="H96" s="48">
        <f t="shared" si="11"/>
        <v>354</v>
      </c>
      <c r="I96" s="49">
        <f t="shared" si="12"/>
        <v>4.3887842428662198</v>
      </c>
      <c r="J96" s="36">
        <v>1</v>
      </c>
      <c r="K96" s="35" t="str">
        <f t="shared" si="13"/>
        <v>2162</v>
      </c>
    </row>
    <row r="97" spans="1:11" s="39" customFormat="1" ht="12" customHeight="1" thickBot="1" x14ac:dyDescent="0.25">
      <c r="A97" s="51">
        <v>92</v>
      </c>
      <c r="B97" s="52">
        <v>26010</v>
      </c>
      <c r="C97" s="52">
        <v>3</v>
      </c>
      <c r="D97" s="52">
        <v>8.67</v>
      </c>
      <c r="E97" s="52">
        <f t="shared" si="14"/>
        <v>35.339666701382264</v>
      </c>
      <c r="F97" s="52">
        <f t="shared" si="15"/>
        <v>4.0760861247269045</v>
      </c>
      <c r="G97" s="47">
        <f t="shared" si="16"/>
        <v>1.2397695601317005E-2</v>
      </c>
      <c r="H97" s="48">
        <f t="shared" si="11"/>
        <v>329</v>
      </c>
      <c r="I97" s="49">
        <f t="shared" si="12"/>
        <v>4.0788418528332944</v>
      </c>
      <c r="J97" s="36">
        <v>1</v>
      </c>
      <c r="K97" s="35" t="str">
        <f t="shared" si="13"/>
        <v>2149</v>
      </c>
    </row>
    <row r="98" spans="1:11" s="39" customFormat="1" ht="12" customHeight="1" thickBot="1" x14ac:dyDescent="0.25">
      <c r="A98" s="51">
        <v>93</v>
      </c>
      <c r="B98" s="52">
        <v>26010</v>
      </c>
      <c r="C98" s="52">
        <v>3</v>
      </c>
      <c r="D98" s="52">
        <v>8.67</v>
      </c>
      <c r="E98" s="52">
        <f t="shared" si="14"/>
        <v>32.866866172807192</v>
      </c>
      <c r="F98" s="52">
        <f t="shared" si="15"/>
        <v>3.7908726842914873</v>
      </c>
      <c r="G98" s="47">
        <f t="shared" si="16"/>
        <v>1.2397695601317005E-2</v>
      </c>
      <c r="H98" s="48">
        <f t="shared" si="11"/>
        <v>306</v>
      </c>
      <c r="I98" s="49">
        <f t="shared" si="12"/>
        <v>3.7936948540030038</v>
      </c>
      <c r="J98" s="36">
        <v>1</v>
      </c>
      <c r="K98" s="35" t="str">
        <f t="shared" si="13"/>
        <v>2132</v>
      </c>
    </row>
    <row r="99" spans="1:11" s="39" customFormat="1" ht="12" customHeight="1" thickBot="1" x14ac:dyDescent="0.25">
      <c r="A99" s="51">
        <v>94</v>
      </c>
      <c r="B99" s="52">
        <v>26010</v>
      </c>
      <c r="C99" s="52">
        <v>3</v>
      </c>
      <c r="D99" s="52">
        <v>8.67</v>
      </c>
      <c r="E99" s="52">
        <f t="shared" si="14"/>
        <v>30.567093378358486</v>
      </c>
      <c r="F99" s="52">
        <f t="shared" si="15"/>
        <v>3.5256163066157424</v>
      </c>
      <c r="G99" s="47">
        <f t="shared" si="16"/>
        <v>1.2397695601317005E-2</v>
      </c>
      <c r="H99" s="48">
        <f t="shared" si="11"/>
        <v>284</v>
      </c>
      <c r="I99" s="49">
        <f t="shared" si="12"/>
        <v>3.5209455507740293</v>
      </c>
      <c r="J99" s="36">
        <v>1</v>
      </c>
      <c r="K99" s="35" t="str">
        <f t="shared" si="13"/>
        <v>211C</v>
      </c>
    </row>
    <row r="100" spans="1:11" s="39" customFormat="1" ht="12" customHeight="1" thickBot="1" x14ac:dyDescent="0.25">
      <c r="A100" s="51">
        <v>95</v>
      </c>
      <c r="B100" s="52">
        <v>26010</v>
      </c>
      <c r="C100" s="52">
        <v>3</v>
      </c>
      <c r="D100" s="52">
        <v>8.67</v>
      </c>
      <c r="E100" s="52">
        <f t="shared" si="14"/>
        <v>28.428241155961835</v>
      </c>
      <c r="F100" s="52">
        <f t="shared" si="15"/>
        <v>3.2789205485538448</v>
      </c>
      <c r="G100" s="47">
        <f t="shared" si="16"/>
        <v>1.2397695601317005E-2</v>
      </c>
      <c r="H100" s="48">
        <f t="shared" si="11"/>
        <v>264</v>
      </c>
      <c r="I100" s="49">
        <f t="shared" si="12"/>
        <v>3.2729916387476892</v>
      </c>
      <c r="J100" s="36">
        <v>1</v>
      </c>
      <c r="K100" s="35" t="str">
        <f t="shared" si="13"/>
        <v>2108</v>
      </c>
    </row>
    <row r="101" spans="1:11" s="39" customFormat="1" ht="12" customHeight="1" thickBot="1" x14ac:dyDescent="0.25">
      <c r="A101" s="51">
        <v>96</v>
      </c>
      <c r="B101" s="52">
        <v>26010</v>
      </c>
      <c r="C101" s="52">
        <v>3</v>
      </c>
      <c r="D101" s="52">
        <v>8.67</v>
      </c>
      <c r="E101" s="52">
        <f t="shared" si="14"/>
        <v>26.439049510468116</v>
      </c>
      <c r="F101" s="52">
        <f t="shared" si="15"/>
        <v>3.0494866794080875</v>
      </c>
      <c r="G101" s="47">
        <f t="shared" si="16"/>
        <v>1.2397695601317005E-2</v>
      </c>
      <c r="H101" s="48">
        <f t="shared" si="11"/>
        <v>246</v>
      </c>
      <c r="I101" s="49">
        <f t="shared" si="12"/>
        <v>3.049833117923983</v>
      </c>
      <c r="J101" s="36">
        <v>1</v>
      </c>
      <c r="K101" s="35" t="str">
        <f t="shared" si="13"/>
        <v>20F6</v>
      </c>
    </row>
    <row r="102" spans="1:11" s="39" customFormat="1" ht="12" customHeight="1" thickBot="1" x14ac:dyDescent="0.25">
      <c r="A102" s="51">
        <v>97</v>
      </c>
      <c r="B102" s="52">
        <v>26010</v>
      </c>
      <c r="C102" s="52">
        <v>3</v>
      </c>
      <c r="D102" s="52">
        <v>8.67</v>
      </c>
      <c r="E102" s="52">
        <f t="shared" si="14"/>
        <v>24.589046335368824</v>
      </c>
      <c r="F102" s="52">
        <f t="shared" si="15"/>
        <v>2.8361068437564962</v>
      </c>
      <c r="G102" s="47">
        <f t="shared" si="16"/>
        <v>1.2397695601317005E-2</v>
      </c>
      <c r="H102" s="48">
        <f t="shared" si="11"/>
        <v>229</v>
      </c>
      <c r="I102" s="49">
        <f t="shared" si="12"/>
        <v>2.8390722927015943</v>
      </c>
      <c r="J102" s="36">
        <v>1</v>
      </c>
      <c r="K102" s="35" t="str">
        <f t="shared" si="13"/>
        <v>20E5</v>
      </c>
    </row>
    <row r="103" spans="1:11" s="39" customFormat="1" ht="12" customHeight="1" thickBot="1" x14ac:dyDescent="0.25">
      <c r="A103" s="51">
        <v>98</v>
      </c>
      <c r="B103" s="52">
        <v>26010</v>
      </c>
      <c r="C103" s="52">
        <v>3</v>
      </c>
      <c r="D103" s="52">
        <v>8.67</v>
      </c>
      <c r="E103" s="52">
        <f t="shared" si="14"/>
        <v>22.86849228235398</v>
      </c>
      <c r="F103" s="52">
        <f t="shared" si="15"/>
        <v>2.6376577026936538</v>
      </c>
      <c r="G103" s="47">
        <f t="shared" si="16"/>
        <v>1.2397695601317005E-2</v>
      </c>
      <c r="H103" s="48">
        <f t="shared" si="11"/>
        <v>213</v>
      </c>
      <c r="I103" s="49">
        <f t="shared" si="12"/>
        <v>2.6407091630805222</v>
      </c>
      <c r="J103" s="36">
        <v>1</v>
      </c>
      <c r="K103" s="35" t="str">
        <f t="shared" si="13"/>
        <v>20D5</v>
      </c>
    </row>
    <row r="104" spans="1:11" s="39" customFormat="1" ht="12" customHeight="1" thickBot="1" x14ac:dyDescent="0.25">
      <c r="A104" s="51">
        <v>99</v>
      </c>
      <c r="B104" s="52">
        <v>26010</v>
      </c>
      <c r="C104" s="52">
        <v>3</v>
      </c>
      <c r="D104" s="52">
        <v>8.67</v>
      </c>
      <c r="E104" s="52">
        <f t="shared" si="14"/>
        <v>21.268329488478283</v>
      </c>
      <c r="F104" s="52">
        <f t="shared" si="15"/>
        <v>2.4530945200090293</v>
      </c>
      <c r="G104" s="47">
        <f t="shared" si="16"/>
        <v>1.2397695601317005E-2</v>
      </c>
      <c r="H104" s="48">
        <f t="shared" si="11"/>
        <v>198</v>
      </c>
      <c r="I104" s="49">
        <f t="shared" si="12"/>
        <v>2.454743729060767</v>
      </c>
      <c r="J104" s="36">
        <v>1</v>
      </c>
      <c r="K104" s="35" t="str">
        <f t="shared" si="13"/>
        <v>20C6</v>
      </c>
    </row>
    <row r="105" spans="1:11" s="39" customFormat="1" ht="12" customHeight="1" thickBot="1" x14ac:dyDescent="0.25">
      <c r="A105" s="51">
        <v>100</v>
      </c>
      <c r="B105" s="52">
        <v>26010</v>
      </c>
      <c r="C105" s="52">
        <v>3</v>
      </c>
      <c r="D105" s="52">
        <v>8.67</v>
      </c>
      <c r="E105" s="52">
        <f t="shared" si="14"/>
        <v>19.78013389100931</v>
      </c>
      <c r="F105" s="52">
        <f t="shared" si="15"/>
        <v>2.2814456621694705</v>
      </c>
      <c r="G105" s="47">
        <f t="shared" si="16"/>
        <v>1.2397695601317005E-2</v>
      </c>
      <c r="H105" s="48">
        <f t="shared" si="11"/>
        <v>184</v>
      </c>
      <c r="I105" s="49">
        <f t="shared" si="12"/>
        <v>2.2811759906423288</v>
      </c>
      <c r="J105" s="36">
        <v>1</v>
      </c>
      <c r="K105" s="35" t="str">
        <f t="shared" si="13"/>
        <v>20B8</v>
      </c>
    </row>
    <row r="106" spans="1:11" s="39" customFormat="1" ht="12" customHeight="1" thickBot="1" x14ac:dyDescent="0.25">
      <c r="A106" s="51">
        <v>101</v>
      </c>
      <c r="B106" s="52">
        <v>26010</v>
      </c>
      <c r="C106" s="52">
        <v>3</v>
      </c>
      <c r="D106" s="52">
        <v>8.67</v>
      </c>
      <c r="E106" s="52">
        <f t="shared" si="14"/>
        <v>18.396070878919264</v>
      </c>
      <c r="F106" s="52">
        <f t="shared" si="15"/>
        <v>2.1218074831510108</v>
      </c>
      <c r="G106" s="47">
        <f t="shared" si="16"/>
        <v>1.2397695601317005E-2</v>
      </c>
      <c r="H106" s="48">
        <f t="shared" si="11"/>
        <v>171</v>
      </c>
      <c r="I106" s="49">
        <f t="shared" si="12"/>
        <v>2.120005947825208</v>
      </c>
      <c r="J106" s="36">
        <v>1</v>
      </c>
      <c r="K106" s="35" t="str">
        <f t="shared" si="13"/>
        <v>20AB</v>
      </c>
    </row>
    <row r="107" spans="1:11" s="39" customFormat="1" ht="12" customHeight="1" thickBot="1" x14ac:dyDescent="0.25">
      <c r="A107" s="51">
        <v>102</v>
      </c>
      <c r="B107" s="52">
        <v>26010</v>
      </c>
      <c r="C107" s="52">
        <v>3</v>
      </c>
      <c r="D107" s="52">
        <v>8.67</v>
      </c>
      <c r="E107" s="52">
        <f t="shared" si="14"/>
        <v>17.108854047547261</v>
      </c>
      <c r="F107" s="52">
        <f t="shared" si="15"/>
        <v>1.9733395671911489</v>
      </c>
      <c r="G107" s="47">
        <f t="shared" si="16"/>
        <v>1.2397695601317005E-2</v>
      </c>
      <c r="H107" s="48">
        <f t="shared" si="11"/>
        <v>159</v>
      </c>
      <c r="I107" s="49">
        <f t="shared" si="12"/>
        <v>1.9712336006094038</v>
      </c>
      <c r="J107" s="36">
        <v>1</v>
      </c>
      <c r="K107" s="35" t="str">
        <f t="shared" si="13"/>
        <v>209F</v>
      </c>
    </row>
    <row r="108" spans="1:11" s="39" customFormat="1" ht="12" customHeight="1" thickBot="1" x14ac:dyDescent="0.25">
      <c r="A108" s="51">
        <v>103</v>
      </c>
      <c r="B108" s="52">
        <v>26010</v>
      </c>
      <c r="C108" s="52">
        <v>3</v>
      </c>
      <c r="D108" s="52">
        <v>8.67</v>
      </c>
      <c r="E108" s="52">
        <f t="shared" si="14"/>
        <v>15.911706839296032</v>
      </c>
      <c r="F108" s="52">
        <f t="shared" si="15"/>
        <v>1.8352603044170741</v>
      </c>
      <c r="G108" s="47">
        <f t="shared" si="16"/>
        <v>1.2397695601317005E-2</v>
      </c>
      <c r="H108" s="48">
        <f t="shared" si="11"/>
        <v>148</v>
      </c>
      <c r="I108" s="49">
        <f t="shared" si="12"/>
        <v>1.8348589489949167</v>
      </c>
      <c r="J108" s="36">
        <v>1</v>
      </c>
      <c r="K108" s="35" t="str">
        <f t="shared" si="13"/>
        <v>2094</v>
      </c>
    </row>
    <row r="109" spans="1:11" s="39" customFormat="1" ht="12" customHeight="1" thickBot="1" x14ac:dyDescent="0.25">
      <c r="A109" s="51">
        <v>104</v>
      </c>
      <c r="B109" s="52">
        <v>26010</v>
      </c>
      <c r="C109" s="52">
        <v>3</v>
      </c>
      <c r="D109" s="52">
        <v>8.67</v>
      </c>
      <c r="E109" s="52">
        <f t="shared" si="14"/>
        <v>14.798326868420309</v>
      </c>
      <c r="F109" s="52">
        <f t="shared" si="15"/>
        <v>1.7068427760577058</v>
      </c>
      <c r="G109" s="47">
        <f t="shared" si="16"/>
        <v>1.2397695601317005E-2</v>
      </c>
      <c r="H109" s="48">
        <f t="shared" si="11"/>
        <v>138</v>
      </c>
      <c r="I109" s="49">
        <f t="shared" si="12"/>
        <v>1.7108819929817467</v>
      </c>
      <c r="J109" s="36">
        <v>1</v>
      </c>
      <c r="K109" s="35" t="str">
        <f t="shared" si="13"/>
        <v>208A</v>
      </c>
    </row>
    <row r="110" spans="1:11" s="39" customFormat="1" ht="12" customHeight="1" thickBot="1" x14ac:dyDescent="0.25">
      <c r="A110" s="51">
        <v>105</v>
      </c>
      <c r="B110" s="52">
        <v>26010</v>
      </c>
      <c r="C110" s="52">
        <v>3</v>
      </c>
      <c r="D110" s="52">
        <v>8.67</v>
      </c>
      <c r="E110" s="52">
        <f t="shared" si="14"/>
        <v>13.762852742094575</v>
      </c>
      <c r="F110" s="52">
        <f t="shared" si="15"/>
        <v>1.587410927577229</v>
      </c>
      <c r="G110" s="47">
        <f t="shared" si="16"/>
        <v>1.2397695601317005E-2</v>
      </c>
      <c r="H110" s="48">
        <f t="shared" si="11"/>
        <v>128</v>
      </c>
      <c r="I110" s="49">
        <f t="shared" si="12"/>
        <v>1.5869050369685767</v>
      </c>
      <c r="J110" s="36">
        <v>1</v>
      </c>
      <c r="K110" s="35" t="str">
        <f t="shared" si="13"/>
        <v>2080</v>
      </c>
    </row>
    <row r="111" spans="1:11" s="39" customFormat="1" ht="12" customHeight="1" thickBot="1" x14ac:dyDescent="0.25">
      <c r="A111" s="51">
        <v>106</v>
      </c>
      <c r="B111" s="52">
        <v>26010</v>
      </c>
      <c r="C111" s="52">
        <v>3</v>
      </c>
      <c r="D111" s="52">
        <v>8.67</v>
      </c>
      <c r="E111" s="52">
        <f t="shared" si="14"/>
        <v>12.799833203089666</v>
      </c>
      <c r="F111" s="52">
        <f t="shared" si="15"/>
        <v>1.4763360095835831</v>
      </c>
      <c r="G111" s="47">
        <f t="shared" si="16"/>
        <v>1.2397695601317005E-2</v>
      </c>
      <c r="H111" s="48">
        <f t="shared" si="11"/>
        <v>119</v>
      </c>
      <c r="I111" s="49">
        <f t="shared" si="12"/>
        <v>1.4753257765567236</v>
      </c>
      <c r="J111" s="36">
        <v>1</v>
      </c>
      <c r="K111" s="35" t="str">
        <f t="shared" si="13"/>
        <v>2077</v>
      </c>
    </row>
    <row r="112" spans="1:11" s="39" customFormat="1" ht="12" customHeight="1" thickBot="1" x14ac:dyDescent="0.25">
      <c r="A112" s="51">
        <v>107</v>
      </c>
      <c r="B112" s="52">
        <v>26010</v>
      </c>
      <c r="C112" s="52">
        <v>3</v>
      </c>
      <c r="D112" s="52">
        <v>8.67</v>
      </c>
      <c r="E112" s="52">
        <f t="shared" si="14"/>
        <v>11.904198431609638</v>
      </c>
      <c r="F112" s="52">
        <f t="shared" si="15"/>
        <v>1.3730332677750448</v>
      </c>
      <c r="G112" s="47">
        <f t="shared" si="16"/>
        <v>1.2397695601317005E-2</v>
      </c>
      <c r="H112" s="48">
        <f t="shared" si="11"/>
        <v>111</v>
      </c>
      <c r="I112" s="49">
        <f t="shared" si="12"/>
        <v>1.3761442117461875</v>
      </c>
      <c r="J112" s="36">
        <v>1</v>
      </c>
      <c r="K112" s="35" t="str">
        <f t="shared" si="13"/>
        <v>206F</v>
      </c>
    </row>
    <row r="113" spans="1:11" s="39" customFormat="1" ht="12" customHeight="1" thickBot="1" x14ac:dyDescent="0.25">
      <c r="A113" s="51">
        <v>108</v>
      </c>
      <c r="B113" s="52">
        <v>26010</v>
      </c>
      <c r="C113" s="52">
        <v>3</v>
      </c>
      <c r="D113" s="52">
        <v>8.67</v>
      </c>
      <c r="E113" s="52">
        <f t="shared" si="14"/>
        <v>11.071233355207392</v>
      </c>
      <c r="F113" s="52">
        <f t="shared" si="15"/>
        <v>1.2769588644991225</v>
      </c>
      <c r="G113" s="47">
        <f t="shared" si="16"/>
        <v>1.2397695601317005E-2</v>
      </c>
      <c r="H113" s="48">
        <f t="shared" si="11"/>
        <v>103</v>
      </c>
      <c r="I113" s="49">
        <f t="shared" si="12"/>
        <v>1.2769626469356514</v>
      </c>
      <c r="J113" s="36">
        <v>1</v>
      </c>
      <c r="K113" s="35" t="str">
        <f t="shared" si="13"/>
        <v>2067</v>
      </c>
    </row>
    <row r="114" spans="1:11" s="39" customFormat="1" ht="12" customHeight="1" thickBot="1" x14ac:dyDescent="0.25">
      <c r="A114" s="51">
        <v>109</v>
      </c>
      <c r="B114" s="52">
        <v>26010</v>
      </c>
      <c r="C114" s="52">
        <v>3</v>
      </c>
      <c r="D114" s="52">
        <v>8.67</v>
      </c>
      <c r="E114" s="52">
        <f t="shared" si="14"/>
        <v>10.296552826268957</v>
      </c>
      <c r="F114" s="52">
        <f t="shared" si="15"/>
        <v>1.1876070157172962</v>
      </c>
      <c r="G114" s="47">
        <f t="shared" si="16"/>
        <v>1.2397695601317005E-2</v>
      </c>
      <c r="H114" s="48">
        <f t="shared" si="11"/>
        <v>96</v>
      </c>
      <c r="I114" s="49">
        <f t="shared" si="12"/>
        <v>1.1901787777264325</v>
      </c>
      <c r="J114" s="36">
        <v>1</v>
      </c>
      <c r="K114" s="35" t="str">
        <f t="shared" si="13"/>
        <v>2060</v>
      </c>
    </row>
    <row r="115" spans="1:11" s="39" customFormat="1" ht="12" customHeight="1" thickBot="1" x14ac:dyDescent="0.25">
      <c r="A115" s="51">
        <v>110</v>
      </c>
      <c r="B115" s="52">
        <v>26010</v>
      </c>
      <c r="C115" s="52">
        <v>3</v>
      </c>
      <c r="D115" s="52">
        <v>8.67</v>
      </c>
      <c r="E115" s="52">
        <f t="shared" si="14"/>
        <v>9.5760785363882572</v>
      </c>
      <c r="F115" s="52">
        <f t="shared" si="15"/>
        <v>1.1045073283031439</v>
      </c>
      <c r="G115" s="47">
        <f t="shared" si="16"/>
        <v>1.2397695601317005E-2</v>
      </c>
      <c r="H115" s="48">
        <f t="shared" si="11"/>
        <v>89</v>
      </c>
      <c r="I115" s="49">
        <f t="shared" si="12"/>
        <v>1.1033949085172134</v>
      </c>
      <c r="J115" s="36">
        <v>1</v>
      </c>
      <c r="K115" s="35" t="str">
        <f t="shared" si="13"/>
        <v>2059</v>
      </c>
    </row>
    <row r="116" spans="1:11" s="39" customFormat="1" ht="12" customHeight="1" thickBot="1" x14ac:dyDescent="0.25">
      <c r="A116" s="51">
        <v>111</v>
      </c>
      <c r="B116" s="52">
        <v>26010</v>
      </c>
      <c r="C116" s="52">
        <v>3</v>
      </c>
      <c r="D116" s="52">
        <v>8.67</v>
      </c>
      <c r="E116" s="52">
        <f t="shared" si="14"/>
        <v>8.9060175460979583</v>
      </c>
      <c r="F116" s="52">
        <f t="shared" si="15"/>
        <v>1.0272223236560505</v>
      </c>
      <c r="G116" s="47">
        <f t="shared" si="16"/>
        <v>1.2397695601317005E-2</v>
      </c>
      <c r="H116" s="48">
        <f t="shared" si="11"/>
        <v>83</v>
      </c>
      <c r="I116" s="49">
        <f t="shared" si="12"/>
        <v>1.0290087349093113</v>
      </c>
      <c r="J116" s="36">
        <v>1</v>
      </c>
      <c r="K116" s="35" t="str">
        <f t="shared" si="13"/>
        <v>2053</v>
      </c>
    </row>
    <row r="117" spans="1:11" s="39" customFormat="1" ht="12" customHeight="1" thickBot="1" x14ac:dyDescent="0.25">
      <c r="A117" s="51">
        <v>112</v>
      </c>
      <c r="B117" s="52">
        <v>26010</v>
      </c>
      <c r="C117" s="52">
        <v>3</v>
      </c>
      <c r="D117" s="52">
        <v>8.67</v>
      </c>
      <c r="E117" s="52">
        <f t="shared" si="14"/>
        <v>8.282842316926132</v>
      </c>
      <c r="F117" s="52">
        <f t="shared" si="15"/>
        <v>0.95534513459355619</v>
      </c>
      <c r="G117" s="47">
        <f t="shared" si="16"/>
        <v>1.2397695601317005E-2</v>
      </c>
      <c r="H117" s="48">
        <f t="shared" si="11"/>
        <v>77</v>
      </c>
      <c r="I117" s="49">
        <f t="shared" si="12"/>
        <v>0.95462256130140943</v>
      </c>
      <c r="J117" s="36">
        <v>1</v>
      </c>
      <c r="K117" s="35" t="str">
        <f t="shared" si="13"/>
        <v>204D</v>
      </c>
    </row>
    <row r="118" spans="1:11" s="39" customFormat="1" ht="12" customHeight="1" thickBot="1" x14ac:dyDescent="0.25">
      <c r="A118" s="51">
        <v>113</v>
      </c>
      <c r="B118" s="52">
        <v>26010</v>
      </c>
      <c r="C118" s="52">
        <v>3</v>
      </c>
      <c r="D118" s="52">
        <v>8.67</v>
      </c>
      <c r="E118" s="52">
        <f t="shared" si="14"/>
        <v>7.7032721406573836</v>
      </c>
      <c r="F118" s="52">
        <f t="shared" si="15"/>
        <v>0.88849736339762209</v>
      </c>
      <c r="G118" s="47">
        <f t="shared" si="16"/>
        <v>1.2397695601317005E-2</v>
      </c>
      <c r="H118" s="48">
        <f t="shared" si="11"/>
        <v>72</v>
      </c>
      <c r="I118" s="49">
        <f t="shared" si="12"/>
        <v>0.89263408329482441</v>
      </c>
      <c r="J118" s="36">
        <v>1</v>
      </c>
      <c r="K118" s="35" t="str">
        <f t="shared" si="13"/>
        <v>2048</v>
      </c>
    </row>
    <row r="119" spans="1:11" s="39" customFormat="1" ht="12" customHeight="1" thickBot="1" x14ac:dyDescent="0.25">
      <c r="A119" s="51">
        <v>114</v>
      </c>
      <c r="B119" s="52">
        <v>26010</v>
      </c>
      <c r="C119" s="52">
        <v>3</v>
      </c>
      <c r="D119" s="52">
        <v>8.67</v>
      </c>
      <c r="E119" s="52">
        <f t="shared" si="14"/>
        <v>7.1642558680327717</v>
      </c>
      <c r="F119" s="52">
        <f t="shared" si="15"/>
        <v>0.82632708973849733</v>
      </c>
      <c r="G119" s="47">
        <f t="shared" si="16"/>
        <v>1.2397695601317005E-2</v>
      </c>
      <c r="H119" s="48">
        <f t="shared" si="11"/>
        <v>67</v>
      </c>
      <c r="I119" s="49">
        <f t="shared" si="12"/>
        <v>0.83064560528823939</v>
      </c>
      <c r="J119" s="36">
        <v>1</v>
      </c>
      <c r="K119" s="35" t="str">
        <f t="shared" si="13"/>
        <v>2043</v>
      </c>
    </row>
    <row r="120" spans="1:11" s="39" customFormat="1" ht="12" customHeight="1" thickBot="1" x14ac:dyDescent="0.25">
      <c r="A120" s="51">
        <v>115</v>
      </c>
      <c r="B120" s="52">
        <v>26010</v>
      </c>
      <c r="C120" s="52">
        <v>3</v>
      </c>
      <c r="D120" s="52">
        <v>8.67</v>
      </c>
      <c r="E120" s="52">
        <f t="shared" si="14"/>
        <v>6.6629558459636451</v>
      </c>
      <c r="F120" s="52">
        <f t="shared" si="15"/>
        <v>0.76850701798888643</v>
      </c>
      <c r="G120" s="47">
        <f t="shared" si="16"/>
        <v>1.2397695601317005E-2</v>
      </c>
      <c r="H120" s="48">
        <f t="shared" si="11"/>
        <v>62</v>
      </c>
      <c r="I120" s="49">
        <f t="shared" si="12"/>
        <v>0.76865712728165436</v>
      </c>
      <c r="J120" s="36">
        <v>1</v>
      </c>
      <c r="K120" s="35" t="str">
        <f t="shared" si="13"/>
        <v>203E</v>
      </c>
    </row>
    <row r="121" spans="1:11" s="39" customFormat="1" ht="12" customHeight="1" thickBot="1" x14ac:dyDescent="0.25">
      <c r="A121" s="51">
        <v>116</v>
      </c>
      <c r="B121" s="52">
        <v>26010</v>
      </c>
      <c r="C121" s="52">
        <v>3</v>
      </c>
      <c r="D121" s="52">
        <v>8.67</v>
      </c>
      <c r="E121" s="52">
        <f t="shared" si="14"/>
        <v>6.1967329786968524</v>
      </c>
      <c r="F121" s="52">
        <f t="shared" si="15"/>
        <v>0.71473275417495419</v>
      </c>
      <c r="G121" s="47">
        <f t="shared" si="16"/>
        <v>1.2397695601317005E-2</v>
      </c>
      <c r="H121" s="48">
        <f t="shared" si="11"/>
        <v>58</v>
      </c>
      <c r="I121" s="49">
        <f t="shared" si="12"/>
        <v>0.71906634487638632</v>
      </c>
      <c r="J121" s="36">
        <v>1</v>
      </c>
      <c r="K121" s="35" t="str">
        <f t="shared" si="13"/>
        <v>203A</v>
      </c>
    </row>
    <row r="122" spans="1:11" s="39" customFormat="1" ht="12" customHeight="1" thickBot="1" x14ac:dyDescent="0.25">
      <c r="A122" s="51">
        <v>117</v>
      </c>
      <c r="B122" s="52">
        <v>26010</v>
      </c>
      <c r="C122" s="52">
        <v>3</v>
      </c>
      <c r="D122" s="52">
        <v>8.67</v>
      </c>
      <c r="E122" s="52">
        <f t="shared" si="14"/>
        <v>5.7631328342857353</v>
      </c>
      <c r="F122" s="52">
        <f t="shared" si="15"/>
        <v>0.66472120349316444</v>
      </c>
      <c r="G122" s="47">
        <f t="shared" si="16"/>
        <v>1.2397695601317005E-2</v>
      </c>
      <c r="H122" s="48">
        <f t="shared" si="11"/>
        <v>54</v>
      </c>
      <c r="I122" s="49">
        <f t="shared" si="12"/>
        <v>0.66947556247111828</v>
      </c>
      <c r="J122" s="36">
        <v>1</v>
      </c>
      <c r="K122" s="35" t="str">
        <f t="shared" si="13"/>
        <v>2036</v>
      </c>
    </row>
    <row r="123" spans="1:11" s="39" customFormat="1" ht="12" customHeight="1" thickBot="1" x14ac:dyDescent="0.25">
      <c r="A123" s="51">
        <v>118</v>
      </c>
      <c r="B123" s="52">
        <v>26010</v>
      </c>
      <c r="C123" s="52">
        <v>3</v>
      </c>
      <c r="D123" s="52">
        <v>8.67</v>
      </c>
      <c r="E123" s="52">
        <f t="shared" si="14"/>
        <v>5.3598727232243961</v>
      </c>
      <c r="F123" s="52">
        <f t="shared" si="15"/>
        <v>0.61820907995667773</v>
      </c>
      <c r="G123" s="47">
        <f t="shared" si="16"/>
        <v>1.2397695601317005E-2</v>
      </c>
      <c r="H123" s="48">
        <f t="shared" si="11"/>
        <v>50</v>
      </c>
      <c r="I123" s="49">
        <f t="shared" si="12"/>
        <v>0.61988478006585024</v>
      </c>
      <c r="J123" s="36">
        <v>1</v>
      </c>
      <c r="K123" s="35" t="str">
        <f t="shared" si="13"/>
        <v>2032</v>
      </c>
    </row>
    <row r="124" spans="1:11" s="39" customFormat="1" ht="12" customHeight="1" thickBot="1" x14ac:dyDescent="0.25">
      <c r="A124" s="51">
        <v>119</v>
      </c>
      <c r="B124" s="52">
        <v>26010</v>
      </c>
      <c r="C124" s="52">
        <v>3</v>
      </c>
      <c r="D124" s="52">
        <v>8.67</v>
      </c>
      <c r="E124" s="52">
        <f t="shared" si="14"/>
        <v>4.9848296812206634</v>
      </c>
      <c r="F124" s="52">
        <f t="shared" si="15"/>
        <v>0.57495152032533603</v>
      </c>
      <c r="G124" s="47">
        <f t="shared" si="16"/>
        <v>1.2397695601317005E-2</v>
      </c>
      <c r="H124" s="48">
        <f t="shared" si="11"/>
        <v>46</v>
      </c>
      <c r="I124" s="49">
        <f t="shared" si="12"/>
        <v>0.5702939976605822</v>
      </c>
      <c r="J124" s="36">
        <v>1</v>
      </c>
      <c r="K124" s="35" t="str">
        <f t="shared" si="13"/>
        <v>202E</v>
      </c>
    </row>
    <row r="125" spans="1:11" s="39" customFormat="1" ht="12" customHeight="1" thickBot="1" x14ac:dyDescent="0.25">
      <c r="A125" s="51">
        <v>120</v>
      </c>
      <c r="B125" s="52">
        <v>26010</v>
      </c>
      <c r="C125" s="52">
        <v>3</v>
      </c>
      <c r="D125" s="52">
        <v>8.67</v>
      </c>
      <c r="E125" s="52">
        <f t="shared" si="14"/>
        <v>4.6360292928430047</v>
      </c>
      <c r="F125" s="52">
        <f t="shared" si="15"/>
        <v>0.53472079502226122</v>
      </c>
      <c r="G125" s="47">
        <f t="shared" si="16"/>
        <v>1.2397695601317005E-2</v>
      </c>
      <c r="H125" s="48">
        <f t="shared" si="11"/>
        <v>43</v>
      </c>
      <c r="I125" s="49">
        <f t="shared" si="12"/>
        <v>0.53310091085663125</v>
      </c>
      <c r="J125" s="36">
        <v>1</v>
      </c>
      <c r="K125" s="35" t="str">
        <f t="shared" si="13"/>
        <v>202B</v>
      </c>
    </row>
    <row r="126" spans="1:11" s="39" customFormat="1" ht="12" customHeight="1" thickBot="1" x14ac:dyDescent="0.25">
      <c r="A126" s="51">
        <v>121</v>
      </c>
      <c r="B126" s="52">
        <v>26010</v>
      </c>
      <c r="C126" s="52">
        <v>3</v>
      </c>
      <c r="D126" s="52">
        <v>8.67</v>
      </c>
      <c r="E126" s="52">
        <f t="shared" si="14"/>
        <v>4.3116352972034448</v>
      </c>
      <c r="F126" s="52">
        <f t="shared" si="15"/>
        <v>0.49730510925068566</v>
      </c>
      <c r="G126" s="47">
        <f t="shared" si="16"/>
        <v>1.2397695601317005E-2</v>
      </c>
      <c r="H126" s="48">
        <f t="shared" si="11"/>
        <v>40</v>
      </c>
      <c r="I126" s="49">
        <f t="shared" si="12"/>
        <v>0.49590782405268019</v>
      </c>
      <c r="J126" s="36">
        <v>1</v>
      </c>
      <c r="K126" s="35" t="str">
        <f t="shared" si="13"/>
        <v>2028</v>
      </c>
    </row>
    <row r="127" spans="1:11" s="39" customFormat="1" ht="12" customHeight="1" thickBot="1" x14ac:dyDescent="0.25">
      <c r="A127" s="51">
        <v>122</v>
      </c>
      <c r="B127" s="52">
        <v>26010</v>
      </c>
      <c r="C127" s="52">
        <v>3</v>
      </c>
      <c r="D127" s="52">
        <v>8.67</v>
      </c>
      <c r="E127" s="52">
        <f t="shared" si="14"/>
        <v>4.0099399209555813</v>
      </c>
      <c r="F127" s="52">
        <f t="shared" si="15"/>
        <v>0.46250748799949037</v>
      </c>
      <c r="G127" s="47">
        <f t="shared" si="16"/>
        <v>1.2397695601317005E-2</v>
      </c>
      <c r="H127" s="48">
        <f t="shared" si="11"/>
        <v>37</v>
      </c>
      <c r="I127" s="49">
        <f t="shared" si="12"/>
        <v>0.45871473724872919</v>
      </c>
      <c r="J127" s="36">
        <v>1</v>
      </c>
      <c r="K127" s="35" t="str">
        <f t="shared" si="13"/>
        <v>2025</v>
      </c>
    </row>
    <row r="128" spans="1:11" s="39" customFormat="1" ht="12" customHeight="1" thickBot="1" x14ac:dyDescent="0.25">
      <c r="A128" s="51">
        <v>123</v>
      </c>
      <c r="B128" s="52">
        <v>26010</v>
      </c>
      <c r="C128" s="52">
        <v>3</v>
      </c>
      <c r="D128" s="52">
        <v>8.67</v>
      </c>
      <c r="E128" s="52">
        <f t="shared" si="14"/>
        <v>3.7293548877157123</v>
      </c>
      <c r="F128" s="52">
        <f t="shared" si="15"/>
        <v>0.43014473906755624</v>
      </c>
      <c r="G128" s="47">
        <f t="shared" si="16"/>
        <v>1.2397695601317005E-2</v>
      </c>
      <c r="H128" s="48">
        <f t="shared" si="11"/>
        <v>35</v>
      </c>
      <c r="I128" s="49">
        <f t="shared" si="12"/>
        <v>0.43391934604609517</v>
      </c>
      <c r="J128" s="36">
        <v>1</v>
      </c>
      <c r="K128" s="35" t="str">
        <f t="shared" si="13"/>
        <v>2023</v>
      </c>
    </row>
    <row r="129" spans="1:11" s="39" customFormat="1" ht="12" customHeight="1" thickBot="1" x14ac:dyDescent="0.25">
      <c r="A129" s="51">
        <v>124</v>
      </c>
      <c r="B129" s="52">
        <v>26010</v>
      </c>
      <c r="C129" s="52">
        <v>3</v>
      </c>
      <c r="D129" s="52">
        <v>8.67</v>
      </c>
      <c r="E129" s="52">
        <f t="shared" si="14"/>
        <v>3.468403056576153</v>
      </c>
      <c r="F129" s="52">
        <f t="shared" si="15"/>
        <v>0.40004648864776854</v>
      </c>
      <c r="G129" s="47">
        <f t="shared" si="16"/>
        <v>1.2397695601317005E-2</v>
      </c>
      <c r="H129" s="48">
        <f t="shared" si="11"/>
        <v>32</v>
      </c>
      <c r="I129" s="49">
        <f t="shared" si="12"/>
        <v>0.39672625924214416</v>
      </c>
      <c r="J129" s="36">
        <v>1</v>
      </c>
      <c r="K129" s="35" t="str">
        <f t="shared" si="13"/>
        <v>2020</v>
      </c>
    </row>
    <row r="130" spans="1:11" s="39" customFormat="1" ht="12" customHeight="1" thickBot="1" x14ac:dyDescent="0.25">
      <c r="A130" s="51">
        <v>125</v>
      </c>
      <c r="B130" s="52">
        <v>26010</v>
      </c>
      <c r="C130" s="52">
        <v>3</v>
      </c>
      <c r="D130" s="52">
        <v>8.67</v>
      </c>
      <c r="E130" s="52">
        <f t="shared" si="14"/>
        <v>3.22571064569166</v>
      </c>
      <c r="F130" s="52">
        <f t="shared" si="15"/>
        <v>0.37205428439350174</v>
      </c>
      <c r="G130" s="47">
        <f t="shared" si="16"/>
        <v>1.2397695601317005E-2</v>
      </c>
      <c r="H130" s="48">
        <f t="shared" si="11"/>
        <v>30</v>
      </c>
      <c r="I130" s="49">
        <f t="shared" si="12"/>
        <v>0.37193086803951014</v>
      </c>
      <c r="J130" s="36">
        <v>1</v>
      </c>
      <c r="K130" s="35" t="str">
        <f t="shared" si="13"/>
        <v>201E</v>
      </c>
    </row>
    <row r="131" spans="1:11" s="39" customFormat="1" ht="12" customHeight="1" thickBot="1" x14ac:dyDescent="0.25">
      <c r="A131" s="51">
        <v>126</v>
      </c>
      <c r="B131" s="52">
        <v>26010</v>
      </c>
      <c r="C131" s="52">
        <v>3</v>
      </c>
      <c r="D131" s="52">
        <v>8.67</v>
      </c>
      <c r="E131" s="52">
        <f t="shared" si="14"/>
        <v>3.0000000000000129</v>
      </c>
      <c r="F131" s="52">
        <f t="shared" si="15"/>
        <v>0.34602076124567621</v>
      </c>
      <c r="G131" s="47">
        <f t="shared" si="16"/>
        <v>1.2397695601317005E-2</v>
      </c>
      <c r="H131" s="48">
        <f t="shared" si="11"/>
        <v>28</v>
      </c>
      <c r="I131" s="49">
        <f t="shared" si="12"/>
        <v>0.34713547683687612</v>
      </c>
      <c r="J131" s="36">
        <v>1</v>
      </c>
      <c r="K131" s="35" t="str">
        <f t="shared" si="13"/>
        <v>201C</v>
      </c>
    </row>
  </sheetData>
  <mergeCells count="4">
    <mergeCell ref="M4:O4"/>
    <mergeCell ref="A1:K1"/>
    <mergeCell ref="R12:R14"/>
    <mergeCell ref="R16:R18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131"/>
  <sheetViews>
    <sheetView workbookViewId="0">
      <selection activeCell="E24" sqref="E24:E27"/>
    </sheetView>
  </sheetViews>
  <sheetFormatPr baseColWidth="10" defaultRowHeight="14.25" x14ac:dyDescent="0.2"/>
  <cols>
    <col min="1" max="1" width="8.7109375" style="40" customWidth="1"/>
    <col min="2" max="3" width="9.85546875" style="40" customWidth="1"/>
    <col min="4" max="4" width="9.42578125" style="40" customWidth="1"/>
    <col min="5" max="5" width="11.42578125" style="40"/>
    <col min="6" max="6" width="13.85546875" style="40" customWidth="1"/>
    <col min="7" max="7" width="10.28515625" style="40" customWidth="1"/>
    <col min="8" max="8" width="8" style="40" customWidth="1"/>
    <col min="9" max="9" width="9.28515625" style="40" customWidth="1"/>
    <col min="10" max="10" width="7.28515625" style="41" customWidth="1"/>
    <col min="11" max="11" width="8.85546875" style="41" customWidth="1"/>
    <col min="12" max="14" width="5.7109375" style="79" customWidth="1"/>
    <col min="15" max="15" width="14.28515625" style="41" customWidth="1"/>
    <col min="16" max="16384" width="11.42578125" style="41"/>
  </cols>
  <sheetData>
    <row r="1" spans="1:20" ht="23.25" x14ac:dyDescent="0.2">
      <c r="A1" s="116" t="s">
        <v>32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</row>
    <row r="2" spans="1:20" ht="15" thickBot="1" x14ac:dyDescent="0.25"/>
    <row r="3" spans="1:20" s="38" customFormat="1" ht="39" thickBot="1" x14ac:dyDescent="0.25">
      <c r="A3" s="50" t="s">
        <v>16</v>
      </c>
      <c r="B3" s="50" t="s">
        <v>17</v>
      </c>
      <c r="C3" s="50" t="s">
        <v>18</v>
      </c>
      <c r="D3" s="50" t="s">
        <v>22</v>
      </c>
      <c r="E3" s="50" t="s">
        <v>19</v>
      </c>
      <c r="F3" s="50" t="s">
        <v>20</v>
      </c>
      <c r="G3" s="46" t="s">
        <v>3</v>
      </c>
      <c r="H3" s="46" t="s">
        <v>4</v>
      </c>
      <c r="I3" s="46" t="s">
        <v>24</v>
      </c>
      <c r="J3" s="43" t="s">
        <v>5</v>
      </c>
      <c r="K3" s="42" t="s">
        <v>7</v>
      </c>
      <c r="L3" s="81" t="s">
        <v>85</v>
      </c>
      <c r="M3" s="81" t="s">
        <v>86</v>
      </c>
      <c r="N3" s="81" t="s">
        <v>87</v>
      </c>
    </row>
    <row r="4" spans="1:20" s="39" customFormat="1" ht="12.75" thickBot="1" x14ac:dyDescent="0.25">
      <c r="A4" s="51">
        <v>1</v>
      </c>
      <c r="B4" s="52">
        <v>3000</v>
      </c>
      <c r="C4" s="52">
        <v>3</v>
      </c>
      <c r="D4" s="52">
        <v>8.67</v>
      </c>
      <c r="E4" s="52">
        <f t="shared" ref="E4:E67" si="0">B4*(POWER(EXP((LN(B4/C4))/125),-(A4-1)))</f>
        <v>3000</v>
      </c>
      <c r="F4" s="52">
        <f t="shared" ref="F4:F67" si="1">E4/D4</f>
        <v>346.02076124567475</v>
      </c>
      <c r="G4" s="47">
        <f>300*(22/10.82)*4.995/4096</f>
        <v>0.7438617360790204</v>
      </c>
      <c r="H4" s="48">
        <f>ROUND(F4/G4,0)</f>
        <v>465</v>
      </c>
      <c r="I4" s="49">
        <f>H4*G4</f>
        <v>345.89570727674447</v>
      </c>
      <c r="J4" s="36">
        <v>0</v>
      </c>
      <c r="K4" s="35" t="str">
        <f>DEC2HEX(H4+J4*8192,4)</f>
        <v>01D1</v>
      </c>
      <c r="L4" s="80">
        <v>1</v>
      </c>
      <c r="M4" s="80">
        <v>1</v>
      </c>
      <c r="N4" s="80">
        <v>1</v>
      </c>
      <c r="O4" s="117" t="s">
        <v>10</v>
      </c>
      <c r="P4" s="118"/>
      <c r="Q4" s="119"/>
    </row>
    <row r="5" spans="1:20" s="39" customFormat="1" ht="12.75" thickBot="1" x14ac:dyDescent="0.25">
      <c r="A5" s="51">
        <v>1</v>
      </c>
      <c r="B5" s="52">
        <v>3000</v>
      </c>
      <c r="C5" s="52">
        <v>3</v>
      </c>
      <c r="D5" s="52">
        <v>8.67</v>
      </c>
      <c r="E5" s="52">
        <f t="shared" si="0"/>
        <v>3000</v>
      </c>
      <c r="F5" s="52">
        <f t="shared" si="1"/>
        <v>346.02076124567475</v>
      </c>
      <c r="G5" s="47">
        <f t="shared" ref="G5:G40" si="2">300*(22/10.82)*4.995/4096</f>
        <v>0.7438617360790204</v>
      </c>
      <c r="H5" s="48">
        <f t="shared" ref="H5:H68" si="3">ROUND(F5/G5,0)</f>
        <v>465</v>
      </c>
      <c r="I5" s="49">
        <f t="shared" ref="I5:I68" si="4">H5*G5</f>
        <v>345.89570727674447</v>
      </c>
      <c r="J5" s="36">
        <v>0</v>
      </c>
      <c r="K5" s="35" t="str">
        <f t="shared" ref="K5:K68" si="5">DEC2HEX(H5+J5*8192,4)</f>
        <v>01D1</v>
      </c>
      <c r="L5" s="80"/>
      <c r="M5" s="80"/>
      <c r="N5" s="80"/>
      <c r="O5" s="37" t="s">
        <v>12</v>
      </c>
      <c r="P5" s="36" t="s">
        <v>13</v>
      </c>
      <c r="Q5" s="36" t="s">
        <v>14</v>
      </c>
    </row>
    <row r="6" spans="1:20" s="39" customFormat="1" ht="12.75" thickBot="1" x14ac:dyDescent="0.25">
      <c r="A6" s="51">
        <v>1</v>
      </c>
      <c r="B6" s="52">
        <v>3000</v>
      </c>
      <c r="C6" s="52">
        <v>3</v>
      </c>
      <c r="D6" s="52">
        <v>8.67</v>
      </c>
      <c r="E6" s="52">
        <f t="shared" si="0"/>
        <v>3000</v>
      </c>
      <c r="F6" s="52">
        <f t="shared" si="1"/>
        <v>346.02076124567475</v>
      </c>
      <c r="G6" s="47">
        <f t="shared" si="2"/>
        <v>0.7438617360790204</v>
      </c>
      <c r="H6" s="48">
        <f t="shared" si="3"/>
        <v>465</v>
      </c>
      <c r="I6" s="49">
        <f t="shared" si="4"/>
        <v>345.89570727674447</v>
      </c>
      <c r="J6" s="36">
        <v>0</v>
      </c>
      <c r="K6" s="35" t="str">
        <f t="shared" si="5"/>
        <v>01D1</v>
      </c>
      <c r="L6" s="80"/>
      <c r="M6" s="80"/>
      <c r="N6" s="80">
        <v>2</v>
      </c>
      <c r="O6" s="37" t="s">
        <v>11</v>
      </c>
      <c r="P6" s="36">
        <v>1</v>
      </c>
      <c r="Q6" s="36">
        <v>0</v>
      </c>
    </row>
    <row r="7" spans="1:20" s="39" customFormat="1" ht="12.75" thickBot="1" x14ac:dyDescent="0.25">
      <c r="A7" s="51">
        <v>2</v>
      </c>
      <c r="B7" s="52">
        <v>3000</v>
      </c>
      <c r="C7" s="52">
        <v>3</v>
      </c>
      <c r="D7" s="52">
        <v>8.67</v>
      </c>
      <c r="E7" s="52">
        <f t="shared" si="0"/>
        <v>2838.7114840973791</v>
      </c>
      <c r="F7" s="52">
        <f t="shared" si="1"/>
        <v>327.41770289473806</v>
      </c>
      <c r="G7" s="47">
        <f t="shared" si="2"/>
        <v>0.7438617360790204</v>
      </c>
      <c r="H7" s="48">
        <f t="shared" si="3"/>
        <v>440</v>
      </c>
      <c r="I7" s="49">
        <f t="shared" si="4"/>
        <v>327.29916387476896</v>
      </c>
      <c r="J7" s="36">
        <v>0</v>
      </c>
      <c r="K7" s="35" t="str">
        <f t="shared" si="5"/>
        <v>01B8</v>
      </c>
      <c r="L7" s="80"/>
      <c r="M7" s="80"/>
      <c r="N7" s="80"/>
      <c r="O7" s="37" t="s">
        <v>15</v>
      </c>
      <c r="P7" s="36">
        <v>0</v>
      </c>
      <c r="Q7" s="36">
        <v>1</v>
      </c>
    </row>
    <row r="8" spans="1:20" s="39" customFormat="1" ht="12.75" thickBot="1" x14ac:dyDescent="0.25">
      <c r="A8" s="51">
        <v>3</v>
      </c>
      <c r="B8" s="52">
        <v>3000</v>
      </c>
      <c r="C8" s="52">
        <v>3</v>
      </c>
      <c r="D8" s="52">
        <v>8.67</v>
      </c>
      <c r="E8" s="52">
        <f t="shared" si="0"/>
        <v>2686.0942966487814</v>
      </c>
      <c r="F8" s="52">
        <f t="shared" si="1"/>
        <v>309.81479776802553</v>
      </c>
      <c r="G8" s="47">
        <f t="shared" si="2"/>
        <v>0.7438617360790204</v>
      </c>
      <c r="H8" s="48">
        <f t="shared" si="3"/>
        <v>416</v>
      </c>
      <c r="I8" s="49">
        <f t="shared" si="4"/>
        <v>309.44648220887251</v>
      </c>
      <c r="J8" s="36">
        <v>0</v>
      </c>
      <c r="K8" s="35" t="str">
        <f t="shared" si="5"/>
        <v>01A0</v>
      </c>
      <c r="L8" s="80"/>
      <c r="M8" s="80">
        <v>2</v>
      </c>
      <c r="N8" s="80">
        <v>3</v>
      </c>
      <c r="O8" s="44" t="s">
        <v>21</v>
      </c>
      <c r="P8" s="45"/>
    </row>
    <row r="9" spans="1:20" s="39" customFormat="1" ht="12.75" thickBot="1" x14ac:dyDescent="0.25">
      <c r="A9" s="51">
        <v>4</v>
      </c>
      <c r="B9" s="52">
        <v>3000</v>
      </c>
      <c r="C9" s="52">
        <v>3</v>
      </c>
      <c r="D9" s="52">
        <v>8.67</v>
      </c>
      <c r="E9" s="52">
        <f t="shared" si="0"/>
        <v>2541.6822424217894</v>
      </c>
      <c r="F9" s="52">
        <f t="shared" si="1"/>
        <v>293.15827478913371</v>
      </c>
      <c r="G9" s="47">
        <f t="shared" si="2"/>
        <v>0.7438617360790204</v>
      </c>
      <c r="H9" s="48">
        <f t="shared" si="3"/>
        <v>394</v>
      </c>
      <c r="I9" s="49">
        <f t="shared" si="4"/>
        <v>293.08152401513405</v>
      </c>
      <c r="J9" s="36">
        <v>0</v>
      </c>
      <c r="K9" s="35" t="str">
        <f t="shared" si="5"/>
        <v>018A</v>
      </c>
      <c r="L9" s="80"/>
      <c r="M9" s="80"/>
      <c r="N9" s="80"/>
      <c r="O9" s="45" t="s">
        <v>23</v>
      </c>
      <c r="P9" s="45"/>
      <c r="Q9" s="45"/>
    </row>
    <row r="10" spans="1:20" s="39" customFormat="1" ht="12.75" thickBot="1" x14ac:dyDescent="0.25">
      <c r="A10" s="51">
        <v>5</v>
      </c>
      <c r="B10" s="52">
        <v>3000</v>
      </c>
      <c r="C10" s="52">
        <v>3</v>
      </c>
      <c r="D10" s="52">
        <v>8.67</v>
      </c>
      <c r="E10" s="52">
        <f t="shared" si="0"/>
        <v>2405.0341901630372</v>
      </c>
      <c r="F10" s="52">
        <f t="shared" si="1"/>
        <v>277.397253767363</v>
      </c>
      <c r="G10" s="47">
        <f t="shared" si="2"/>
        <v>0.7438617360790204</v>
      </c>
      <c r="H10" s="48">
        <f t="shared" si="3"/>
        <v>373</v>
      </c>
      <c r="I10" s="49">
        <f t="shared" si="4"/>
        <v>277.46042755747459</v>
      </c>
      <c r="J10" s="36">
        <v>0</v>
      </c>
      <c r="K10" s="35" t="str">
        <f t="shared" si="5"/>
        <v>0175</v>
      </c>
      <c r="L10" s="80"/>
      <c r="M10" s="80"/>
      <c r="N10" s="80">
        <v>4</v>
      </c>
    </row>
    <row r="11" spans="1:20" s="39" customFormat="1" ht="12.75" thickBot="1" x14ac:dyDescent="0.25">
      <c r="A11" s="51">
        <v>6</v>
      </c>
      <c r="B11" s="52">
        <v>3000</v>
      </c>
      <c r="C11" s="52">
        <v>3</v>
      </c>
      <c r="D11" s="52">
        <v>8.67</v>
      </c>
      <c r="E11" s="52">
        <f t="shared" si="0"/>
        <v>2275.7327250875514</v>
      </c>
      <c r="F11" s="52">
        <f t="shared" si="1"/>
        <v>262.48358997549616</v>
      </c>
      <c r="G11" s="47">
        <f t="shared" si="2"/>
        <v>0.7438617360790204</v>
      </c>
      <c r="H11" s="48">
        <f t="shared" si="3"/>
        <v>353</v>
      </c>
      <c r="I11" s="49">
        <f t="shared" si="4"/>
        <v>262.58319283589418</v>
      </c>
      <c r="J11" s="36">
        <v>0</v>
      </c>
      <c r="K11" s="35" t="str">
        <f t="shared" si="5"/>
        <v>0161</v>
      </c>
      <c r="L11" s="80"/>
      <c r="M11" s="80"/>
      <c r="N11" s="80"/>
    </row>
    <row r="12" spans="1:20" s="39" customFormat="1" ht="12.75" thickBot="1" x14ac:dyDescent="0.25">
      <c r="A12" s="51">
        <v>7</v>
      </c>
      <c r="B12" s="52">
        <v>3000</v>
      </c>
      <c r="C12" s="52">
        <v>3</v>
      </c>
      <c r="D12" s="52">
        <v>8.67</v>
      </c>
      <c r="E12" s="52">
        <f t="shared" si="0"/>
        <v>2153.3828738140851</v>
      </c>
      <c r="F12" s="52">
        <f t="shared" si="1"/>
        <v>248.37172708351616</v>
      </c>
      <c r="G12" s="47">
        <f t="shared" si="2"/>
        <v>0.7438617360790204</v>
      </c>
      <c r="H12" s="48">
        <f t="shared" si="3"/>
        <v>334</v>
      </c>
      <c r="I12" s="49">
        <f t="shared" si="4"/>
        <v>248.4498198503928</v>
      </c>
      <c r="J12" s="36">
        <v>0</v>
      </c>
      <c r="K12" s="35" t="str">
        <f t="shared" si="5"/>
        <v>014E</v>
      </c>
      <c r="L12" s="80">
        <v>2</v>
      </c>
      <c r="M12" s="80">
        <v>3</v>
      </c>
      <c r="N12" s="80">
        <v>5</v>
      </c>
      <c r="O12" s="53" t="s">
        <v>27</v>
      </c>
      <c r="P12" s="51">
        <v>0.8</v>
      </c>
      <c r="Q12" s="51">
        <v>0.42</v>
      </c>
      <c r="R12" s="51">
        <v>0.34</v>
      </c>
      <c r="S12" s="51">
        <v>0.27</v>
      </c>
      <c r="T12" s="120" t="s">
        <v>30</v>
      </c>
    </row>
    <row r="13" spans="1:20" s="39" customFormat="1" ht="12.75" thickBot="1" x14ac:dyDescent="0.25">
      <c r="A13" s="51">
        <v>8</v>
      </c>
      <c r="B13" s="52">
        <v>3000</v>
      </c>
      <c r="C13" s="52">
        <v>3</v>
      </c>
      <c r="D13" s="52">
        <v>8.67</v>
      </c>
      <c r="E13" s="52">
        <f t="shared" si="0"/>
        <v>2037.6108978515533</v>
      </c>
      <c r="F13" s="52">
        <f t="shared" si="1"/>
        <v>235.01855799902577</v>
      </c>
      <c r="G13" s="47">
        <f t="shared" si="2"/>
        <v>0.7438617360790204</v>
      </c>
      <c r="H13" s="48">
        <f t="shared" si="3"/>
        <v>316</v>
      </c>
      <c r="I13" s="49">
        <f t="shared" si="4"/>
        <v>235.06030860097044</v>
      </c>
      <c r="J13" s="36">
        <v>0</v>
      </c>
      <c r="K13" s="35" t="str">
        <f t="shared" si="5"/>
        <v>013C</v>
      </c>
      <c r="L13" s="80"/>
      <c r="M13" s="80"/>
      <c r="N13" s="80"/>
      <c r="O13" s="53" t="s">
        <v>26</v>
      </c>
      <c r="P13" s="51">
        <v>1</v>
      </c>
      <c r="Q13" s="51">
        <v>6</v>
      </c>
      <c r="R13" s="51">
        <v>20</v>
      </c>
      <c r="S13" s="51">
        <v>60</v>
      </c>
      <c r="T13" s="120"/>
    </row>
    <row r="14" spans="1:20" s="39" customFormat="1" ht="12.75" thickBot="1" x14ac:dyDescent="0.25">
      <c r="A14" s="51">
        <v>9</v>
      </c>
      <c r="B14" s="52">
        <v>3000</v>
      </c>
      <c r="C14" s="52">
        <v>3</v>
      </c>
      <c r="D14" s="52">
        <v>8.67</v>
      </c>
      <c r="E14" s="52">
        <f t="shared" si="0"/>
        <v>1928.0631519510587</v>
      </c>
      <c r="F14" s="52">
        <f t="shared" si="1"/>
        <v>222.38329318928012</v>
      </c>
      <c r="G14" s="47">
        <f t="shared" si="2"/>
        <v>0.7438617360790204</v>
      </c>
      <c r="H14" s="48">
        <f t="shared" si="3"/>
        <v>299</v>
      </c>
      <c r="I14" s="49">
        <f t="shared" si="4"/>
        <v>222.41465908762709</v>
      </c>
      <c r="J14" s="36">
        <v>0</v>
      </c>
      <c r="K14" s="35" t="str">
        <f t="shared" si="5"/>
        <v>012B</v>
      </c>
      <c r="L14" s="80"/>
      <c r="M14" s="80"/>
      <c r="N14" s="80">
        <v>6</v>
      </c>
      <c r="O14" s="53" t="s">
        <v>28</v>
      </c>
      <c r="P14" s="51">
        <v>8.67</v>
      </c>
      <c r="Q14" s="51">
        <v>8.48</v>
      </c>
      <c r="R14" s="51">
        <v>8.57</v>
      </c>
      <c r="S14" s="51">
        <v>8.51</v>
      </c>
      <c r="T14" s="120"/>
    </row>
    <row r="15" spans="1:20" s="39" customFormat="1" ht="12.75" thickBot="1" x14ac:dyDescent="0.25">
      <c r="A15" s="51">
        <v>10</v>
      </c>
      <c r="B15" s="52">
        <v>3000</v>
      </c>
      <c r="C15" s="52">
        <v>3</v>
      </c>
      <c r="D15" s="52">
        <v>8.67</v>
      </c>
      <c r="E15" s="52">
        <f t="shared" si="0"/>
        <v>1824.4050038361536</v>
      </c>
      <c r="F15" s="52">
        <f t="shared" si="1"/>
        <v>210.42733608260133</v>
      </c>
      <c r="G15" s="47">
        <f t="shared" si="2"/>
        <v>0.7438617360790204</v>
      </c>
      <c r="H15" s="48">
        <f t="shared" si="3"/>
        <v>283</v>
      </c>
      <c r="I15" s="49">
        <f t="shared" si="4"/>
        <v>210.51287131036278</v>
      </c>
      <c r="J15" s="36">
        <v>0</v>
      </c>
      <c r="K15" s="35" t="str">
        <f t="shared" si="5"/>
        <v>011B</v>
      </c>
      <c r="L15" s="80"/>
      <c r="M15" s="80"/>
      <c r="N15" s="80"/>
      <c r="O15" s="54"/>
      <c r="P15" s="55"/>
      <c r="Q15" s="55"/>
      <c r="R15" s="55"/>
      <c r="S15" s="55"/>
      <c r="T15" s="54"/>
    </row>
    <row r="16" spans="1:20" s="39" customFormat="1" ht="12.75" thickBot="1" x14ac:dyDescent="0.25">
      <c r="A16" s="51">
        <v>11</v>
      </c>
      <c r="B16" s="52">
        <v>3000</v>
      </c>
      <c r="C16" s="52">
        <v>3</v>
      </c>
      <c r="D16" s="52">
        <v>8.67</v>
      </c>
      <c r="E16" s="52">
        <f t="shared" si="0"/>
        <v>1726.3198120114707</v>
      </c>
      <c r="F16" s="52">
        <f t="shared" si="1"/>
        <v>199.11416516856642</v>
      </c>
      <c r="G16" s="47">
        <f t="shared" si="2"/>
        <v>0.7438617360790204</v>
      </c>
      <c r="H16" s="48">
        <f t="shared" si="3"/>
        <v>268</v>
      </c>
      <c r="I16" s="49">
        <f t="shared" si="4"/>
        <v>199.35494526917748</v>
      </c>
      <c r="J16" s="36">
        <v>0</v>
      </c>
      <c r="K16" s="35" t="str">
        <f t="shared" si="5"/>
        <v>010C</v>
      </c>
      <c r="L16" s="80"/>
      <c r="M16" s="80">
        <v>4</v>
      </c>
      <c r="N16" s="80">
        <v>7</v>
      </c>
      <c r="O16" s="53" t="s">
        <v>27</v>
      </c>
      <c r="P16" s="51">
        <v>0.8</v>
      </c>
      <c r="Q16" s="51">
        <v>0.52</v>
      </c>
      <c r="R16" s="51">
        <v>0.37</v>
      </c>
      <c r="S16" s="51">
        <v>0.28000000000000003</v>
      </c>
      <c r="T16" s="120" t="s">
        <v>29</v>
      </c>
    </row>
    <row r="17" spans="1:20" s="39" customFormat="1" ht="12" customHeight="1" thickBot="1" x14ac:dyDescent="0.25">
      <c r="A17" s="51">
        <v>12</v>
      </c>
      <c r="B17" s="52">
        <v>3000</v>
      </c>
      <c r="C17" s="52">
        <v>3</v>
      </c>
      <c r="D17" s="52">
        <v>8.67</v>
      </c>
      <c r="E17" s="52">
        <f t="shared" si="0"/>
        <v>1633.5079585272636</v>
      </c>
      <c r="F17" s="52">
        <f t="shared" si="1"/>
        <v>188.40922243682394</v>
      </c>
      <c r="G17" s="47">
        <f t="shared" si="2"/>
        <v>0.7438617360790204</v>
      </c>
      <c r="H17" s="48">
        <f t="shared" si="3"/>
        <v>253</v>
      </c>
      <c r="I17" s="49">
        <f t="shared" si="4"/>
        <v>188.19701922799217</v>
      </c>
      <c r="J17" s="36">
        <v>0</v>
      </c>
      <c r="K17" s="35" t="str">
        <f t="shared" si="5"/>
        <v>00FD</v>
      </c>
      <c r="L17" s="80"/>
      <c r="M17" s="80"/>
      <c r="N17" s="80"/>
      <c r="O17" s="53" t="s">
        <v>26</v>
      </c>
      <c r="P17" s="51">
        <v>20</v>
      </c>
      <c r="Q17" s="51">
        <v>60</v>
      </c>
      <c r="R17" s="51">
        <v>250</v>
      </c>
      <c r="S17" s="51">
        <v>1000</v>
      </c>
      <c r="T17" s="120"/>
    </row>
    <row r="18" spans="1:20" s="39" customFormat="1" ht="12" customHeight="1" thickBot="1" x14ac:dyDescent="0.25">
      <c r="A18" s="51">
        <v>13</v>
      </c>
      <c r="B18" s="52">
        <v>3000</v>
      </c>
      <c r="C18" s="52">
        <v>3</v>
      </c>
      <c r="D18" s="52">
        <v>8.67</v>
      </c>
      <c r="E18" s="52">
        <f t="shared" si="0"/>
        <v>1545.6859337452693</v>
      </c>
      <c r="F18" s="52">
        <f t="shared" si="1"/>
        <v>178.27980781375655</v>
      </c>
      <c r="G18" s="47">
        <f t="shared" si="2"/>
        <v>0.7438617360790204</v>
      </c>
      <c r="H18" s="48">
        <f t="shared" si="3"/>
        <v>240</v>
      </c>
      <c r="I18" s="49">
        <f t="shared" si="4"/>
        <v>178.52681665896489</v>
      </c>
      <c r="J18" s="36">
        <v>0</v>
      </c>
      <c r="K18" s="35" t="str">
        <f t="shared" si="5"/>
        <v>00F0</v>
      </c>
      <c r="L18" s="80"/>
      <c r="M18" s="80"/>
      <c r="N18" s="80">
        <v>8</v>
      </c>
      <c r="O18" s="53" t="s">
        <v>28</v>
      </c>
      <c r="P18" s="51">
        <v>8.67</v>
      </c>
      <c r="Q18" s="51">
        <v>8.6199999999999992</v>
      </c>
      <c r="R18" s="51">
        <v>8.57</v>
      </c>
      <c r="S18" s="51">
        <v>8.51</v>
      </c>
      <c r="T18" s="120"/>
    </row>
    <row r="19" spans="1:20" s="39" customFormat="1" ht="12" customHeight="1" thickBot="1" x14ac:dyDescent="0.25">
      <c r="A19" s="51">
        <v>14</v>
      </c>
      <c r="B19" s="52">
        <v>3000</v>
      </c>
      <c r="C19" s="52">
        <v>3</v>
      </c>
      <c r="D19" s="52">
        <v>8.67</v>
      </c>
      <c r="E19" s="52">
        <f t="shared" si="0"/>
        <v>1462.5854703101588</v>
      </c>
      <c r="F19" s="52">
        <f t="shared" si="1"/>
        <v>168.69497927452812</v>
      </c>
      <c r="G19" s="47">
        <f t="shared" si="2"/>
        <v>0.7438617360790204</v>
      </c>
      <c r="H19" s="48">
        <f t="shared" si="3"/>
        <v>227</v>
      </c>
      <c r="I19" s="49">
        <f t="shared" si="4"/>
        <v>168.85661408993764</v>
      </c>
      <c r="J19" s="36">
        <v>0</v>
      </c>
      <c r="K19" s="35" t="str">
        <f t="shared" si="5"/>
        <v>00E3</v>
      </c>
      <c r="L19" s="80"/>
      <c r="M19" s="80"/>
      <c r="N19" s="80"/>
    </row>
    <row r="20" spans="1:20" s="39" customFormat="1" ht="12" customHeight="1" thickBot="1" x14ac:dyDescent="0.25">
      <c r="A20" s="51">
        <v>15</v>
      </c>
      <c r="B20" s="52">
        <v>3000</v>
      </c>
      <c r="C20" s="52">
        <v>3</v>
      </c>
      <c r="D20" s="52">
        <v>8.67</v>
      </c>
      <c r="E20" s="52">
        <f t="shared" si="0"/>
        <v>1383.952723681138</v>
      </c>
      <c r="F20" s="52">
        <f t="shared" si="1"/>
        <v>159.62545832539078</v>
      </c>
      <c r="G20" s="47">
        <f t="shared" si="2"/>
        <v>0.7438617360790204</v>
      </c>
      <c r="H20" s="48">
        <f t="shared" si="3"/>
        <v>215</v>
      </c>
      <c r="I20" s="49">
        <f t="shared" si="4"/>
        <v>159.93027325698938</v>
      </c>
      <c r="J20" s="36">
        <v>0</v>
      </c>
      <c r="K20" s="35" t="str">
        <f t="shared" si="5"/>
        <v>00D7</v>
      </c>
      <c r="L20" s="80">
        <v>3</v>
      </c>
      <c r="M20" s="80">
        <v>5</v>
      </c>
      <c r="N20" s="80">
        <v>9</v>
      </c>
    </row>
    <row r="21" spans="1:20" s="39" customFormat="1" ht="12" customHeight="1" thickBot="1" x14ac:dyDescent="0.25">
      <c r="A21" s="51">
        <v>16</v>
      </c>
      <c r="B21" s="52">
        <v>3000</v>
      </c>
      <c r="C21" s="52">
        <v>3</v>
      </c>
      <c r="D21" s="52">
        <v>8.67</v>
      </c>
      <c r="E21" s="52">
        <f t="shared" si="0"/>
        <v>1309.5474967204977</v>
      </c>
      <c r="F21" s="52">
        <f t="shared" si="1"/>
        <v>151.04354056753147</v>
      </c>
      <c r="G21" s="47">
        <f t="shared" si="2"/>
        <v>0.7438617360790204</v>
      </c>
      <c r="H21" s="48">
        <f t="shared" si="3"/>
        <v>203</v>
      </c>
      <c r="I21" s="49">
        <f t="shared" si="4"/>
        <v>151.00393242404115</v>
      </c>
      <c r="J21" s="36">
        <v>0</v>
      </c>
      <c r="K21" s="35" t="str">
        <f t="shared" si="5"/>
        <v>00CB</v>
      </c>
      <c r="L21" s="80"/>
      <c r="M21" s="80"/>
      <c r="N21" s="80"/>
    </row>
    <row r="22" spans="1:20" s="39" customFormat="1" ht="12" customHeight="1" thickBot="1" x14ac:dyDescent="0.25">
      <c r="A22" s="51">
        <v>17</v>
      </c>
      <c r="B22" s="52">
        <v>3000</v>
      </c>
      <c r="C22" s="52">
        <v>3</v>
      </c>
      <c r="D22" s="52">
        <v>8.67</v>
      </c>
      <c r="E22" s="52">
        <f t="shared" si="0"/>
        <v>1239.1425059704841</v>
      </c>
      <c r="F22" s="52">
        <f t="shared" si="1"/>
        <v>142.92301106925999</v>
      </c>
      <c r="G22" s="47">
        <f t="shared" si="2"/>
        <v>0.7438617360790204</v>
      </c>
      <c r="H22" s="48">
        <f t="shared" si="3"/>
        <v>192</v>
      </c>
      <c r="I22" s="49">
        <f t="shared" si="4"/>
        <v>142.82145332717192</v>
      </c>
      <c r="J22" s="36">
        <v>0</v>
      </c>
      <c r="K22" s="35" t="str">
        <f t="shared" si="5"/>
        <v>00C0</v>
      </c>
      <c r="L22" s="80"/>
      <c r="M22" s="80"/>
      <c r="N22" s="80">
        <v>10</v>
      </c>
    </row>
    <row r="23" spans="1:20" s="39" customFormat="1" ht="12" customHeight="1" thickBot="1" x14ac:dyDescent="0.25">
      <c r="A23" s="51">
        <v>18</v>
      </c>
      <c r="B23" s="52">
        <v>3000</v>
      </c>
      <c r="C23" s="52">
        <v>3</v>
      </c>
      <c r="D23" s="52">
        <v>8.67</v>
      </c>
      <c r="E23" s="52">
        <f t="shared" si="0"/>
        <v>1172.5226873772058</v>
      </c>
      <c r="F23" s="52">
        <f t="shared" si="1"/>
        <v>135.23906428802835</v>
      </c>
      <c r="G23" s="47">
        <f t="shared" si="2"/>
        <v>0.7438617360790204</v>
      </c>
      <c r="H23" s="48">
        <f t="shared" si="3"/>
        <v>182</v>
      </c>
      <c r="I23" s="49">
        <f t="shared" si="4"/>
        <v>135.38283596638172</v>
      </c>
      <c r="J23" s="36">
        <v>0</v>
      </c>
      <c r="K23" s="35" t="str">
        <f t="shared" si="5"/>
        <v>00B6</v>
      </c>
      <c r="L23" s="80"/>
      <c r="M23" s="80"/>
      <c r="N23" s="80"/>
    </row>
    <row r="24" spans="1:20" s="39" customFormat="1" ht="12" customHeight="1" thickBot="1" x14ac:dyDescent="0.25">
      <c r="A24" s="51">
        <v>19</v>
      </c>
      <c r="B24" s="52">
        <v>3000</v>
      </c>
      <c r="C24" s="52">
        <v>3</v>
      </c>
      <c r="D24" s="52">
        <v>8.67</v>
      </c>
      <c r="E24" s="52">
        <f t="shared" si="0"/>
        <v>1109.4845393407984</v>
      </c>
      <c r="F24" s="52">
        <f t="shared" si="1"/>
        <v>127.96822829766994</v>
      </c>
      <c r="G24" s="47">
        <f t="shared" si="2"/>
        <v>0.7438617360790204</v>
      </c>
      <c r="H24" s="48">
        <f t="shared" si="3"/>
        <v>172</v>
      </c>
      <c r="I24" s="49">
        <f t="shared" si="4"/>
        <v>127.9442186055915</v>
      </c>
      <c r="J24" s="36">
        <v>0</v>
      </c>
      <c r="K24" s="35" t="str">
        <f t="shared" si="5"/>
        <v>00AC</v>
      </c>
      <c r="L24" s="80"/>
      <c r="M24" s="80">
        <v>6</v>
      </c>
      <c r="N24" s="80">
        <v>11</v>
      </c>
    </row>
    <row r="25" spans="1:20" s="39" customFormat="1" ht="12" customHeight="1" thickBot="1" x14ac:dyDescent="0.25">
      <c r="A25" s="51">
        <v>20</v>
      </c>
      <c r="B25" s="52">
        <v>3000</v>
      </c>
      <c r="C25" s="52">
        <v>3</v>
      </c>
      <c r="D25" s="52">
        <v>8.67</v>
      </c>
      <c r="E25" s="52">
        <f t="shared" si="0"/>
        <v>1049.8355010850717</v>
      </c>
      <c r="F25" s="52">
        <f t="shared" si="1"/>
        <v>121.08829308939696</v>
      </c>
      <c r="G25" s="47">
        <f t="shared" si="2"/>
        <v>0.7438617360790204</v>
      </c>
      <c r="H25" s="48">
        <f t="shared" si="3"/>
        <v>163</v>
      </c>
      <c r="I25" s="49">
        <f t="shared" si="4"/>
        <v>121.24946298088032</v>
      </c>
      <c r="J25" s="36">
        <v>0</v>
      </c>
      <c r="K25" s="35" t="str">
        <f t="shared" si="5"/>
        <v>00A3</v>
      </c>
      <c r="L25" s="80"/>
      <c r="M25" s="80"/>
      <c r="N25" s="80"/>
    </row>
    <row r="26" spans="1:20" s="39" customFormat="1" ht="12" customHeight="1" thickBot="1" x14ac:dyDescent="0.25">
      <c r="A26" s="51">
        <v>21</v>
      </c>
      <c r="B26" s="52">
        <v>3000</v>
      </c>
      <c r="C26" s="52">
        <v>3</v>
      </c>
      <c r="D26" s="52">
        <v>8.67</v>
      </c>
      <c r="E26" s="52">
        <f t="shared" si="0"/>
        <v>993.39336444777314</v>
      </c>
      <c r="F26" s="52">
        <f t="shared" si="1"/>
        <v>114.57824272754016</v>
      </c>
      <c r="G26" s="47">
        <f t="shared" si="2"/>
        <v>0.7438617360790204</v>
      </c>
      <c r="H26" s="48">
        <f t="shared" si="3"/>
        <v>154</v>
      </c>
      <c r="I26" s="49">
        <f t="shared" si="4"/>
        <v>114.55470735616915</v>
      </c>
      <c r="J26" s="36">
        <v>0</v>
      </c>
      <c r="K26" s="35" t="str">
        <f t="shared" si="5"/>
        <v>009A</v>
      </c>
      <c r="L26" s="80"/>
      <c r="M26" s="80"/>
      <c r="N26" s="80">
        <v>12</v>
      </c>
    </row>
    <row r="27" spans="1:20" s="39" customFormat="1" ht="12" customHeight="1" thickBot="1" x14ac:dyDescent="0.25">
      <c r="A27" s="51">
        <v>22</v>
      </c>
      <c r="B27" s="52">
        <v>3000</v>
      </c>
      <c r="C27" s="52">
        <v>3</v>
      </c>
      <c r="D27" s="52">
        <v>8.67</v>
      </c>
      <c r="E27" s="52">
        <f t="shared" si="0"/>
        <v>939.98571729467562</v>
      </c>
      <c r="F27" s="52">
        <f t="shared" si="1"/>
        <v>108.41819115278842</v>
      </c>
      <c r="G27" s="47">
        <f t="shared" si="2"/>
        <v>0.7438617360790204</v>
      </c>
      <c r="H27" s="48">
        <f t="shared" si="3"/>
        <v>146</v>
      </c>
      <c r="I27" s="49">
        <f t="shared" si="4"/>
        <v>108.60381346753698</v>
      </c>
      <c r="J27" s="36">
        <v>0</v>
      </c>
      <c r="K27" s="35" t="str">
        <f t="shared" si="5"/>
        <v>0092</v>
      </c>
      <c r="L27" s="80"/>
      <c r="M27" s="80"/>
      <c r="N27" s="80"/>
    </row>
    <row r="28" spans="1:20" s="39" customFormat="1" ht="12" customHeight="1" thickBot="1" x14ac:dyDescent="0.25">
      <c r="A28" s="51">
        <v>23</v>
      </c>
      <c r="B28" s="52">
        <v>3000</v>
      </c>
      <c r="C28" s="52">
        <v>3</v>
      </c>
      <c r="D28" s="52">
        <v>8.67</v>
      </c>
      <c r="E28" s="52">
        <f t="shared" si="0"/>
        <v>889.44941685730271</v>
      </c>
      <c r="F28" s="52">
        <f t="shared" si="1"/>
        <v>102.58932143682846</v>
      </c>
      <c r="G28" s="47">
        <f t="shared" si="2"/>
        <v>0.7438617360790204</v>
      </c>
      <c r="H28" s="48">
        <f t="shared" si="3"/>
        <v>138</v>
      </c>
      <c r="I28" s="49">
        <f t="shared" si="4"/>
        <v>102.65291957890481</v>
      </c>
      <c r="J28" s="36">
        <v>0</v>
      </c>
      <c r="K28" s="35" t="str">
        <f t="shared" si="5"/>
        <v>008A</v>
      </c>
      <c r="L28" s="80">
        <v>4</v>
      </c>
      <c r="M28" s="80">
        <v>7</v>
      </c>
      <c r="N28" s="80">
        <v>13</v>
      </c>
    </row>
    <row r="29" spans="1:20" s="39" customFormat="1" ht="12" customHeight="1" thickBot="1" x14ac:dyDescent="0.25">
      <c r="A29" s="51">
        <v>24</v>
      </c>
      <c r="B29" s="52">
        <v>3000</v>
      </c>
      <c r="C29" s="52">
        <v>3</v>
      </c>
      <c r="D29" s="52">
        <v>8.67</v>
      </c>
      <c r="E29" s="52">
        <f t="shared" si="0"/>
        <v>841.63009138551388</v>
      </c>
      <c r="F29" s="52">
        <f t="shared" si="1"/>
        <v>97.073828302827437</v>
      </c>
      <c r="G29" s="47">
        <f t="shared" si="2"/>
        <v>0.7438617360790204</v>
      </c>
      <c r="H29" s="48">
        <f t="shared" si="3"/>
        <v>130</v>
      </c>
      <c r="I29" s="49">
        <f t="shared" si="4"/>
        <v>96.702025690272649</v>
      </c>
      <c r="J29" s="36">
        <v>0</v>
      </c>
      <c r="K29" s="35" t="str">
        <f t="shared" si="5"/>
        <v>0082</v>
      </c>
      <c r="L29" s="80"/>
      <c r="M29" s="80"/>
      <c r="N29" s="80"/>
    </row>
    <row r="30" spans="1:20" s="39" customFormat="1" ht="12" customHeight="1" thickBot="1" x14ac:dyDescent="0.25">
      <c r="A30" s="51">
        <v>25</v>
      </c>
      <c r="B30" s="52">
        <v>3000</v>
      </c>
      <c r="C30" s="52">
        <v>3</v>
      </c>
      <c r="D30" s="52">
        <v>8.67</v>
      </c>
      <c r="E30" s="52">
        <f t="shared" si="0"/>
        <v>796.38166859266164</v>
      </c>
      <c r="F30" s="52">
        <f t="shared" si="1"/>
        <v>91.854863736177819</v>
      </c>
      <c r="G30" s="47">
        <f t="shared" si="2"/>
        <v>0.7438617360790204</v>
      </c>
      <c r="H30" s="48">
        <f t="shared" si="3"/>
        <v>123</v>
      </c>
      <c r="I30" s="49">
        <f t="shared" si="4"/>
        <v>91.494993537719509</v>
      </c>
      <c r="J30" s="36">
        <v>0</v>
      </c>
      <c r="K30" s="35" t="str">
        <f t="shared" si="5"/>
        <v>007B</v>
      </c>
      <c r="L30" s="80"/>
      <c r="M30" s="80"/>
      <c r="N30" s="80">
        <v>14</v>
      </c>
    </row>
    <row r="31" spans="1:20" s="39" customFormat="1" ht="12" customHeight="1" thickBot="1" x14ac:dyDescent="0.25">
      <c r="A31" s="51">
        <v>26</v>
      </c>
      <c r="B31" s="52">
        <v>3000</v>
      </c>
      <c r="C31" s="52">
        <v>3</v>
      </c>
      <c r="D31" s="52">
        <v>8.67</v>
      </c>
      <c r="E31" s="52">
        <f t="shared" si="0"/>
        <v>753.56592945287389</v>
      </c>
      <c r="F31" s="52">
        <f t="shared" si="1"/>
        <v>86.916485519362624</v>
      </c>
      <c r="G31" s="47">
        <f t="shared" si="2"/>
        <v>0.7438617360790204</v>
      </c>
      <c r="H31" s="48">
        <f t="shared" si="3"/>
        <v>117</v>
      </c>
      <c r="I31" s="49">
        <f t="shared" si="4"/>
        <v>87.031823121245381</v>
      </c>
      <c r="J31" s="36">
        <v>0</v>
      </c>
      <c r="K31" s="35" t="str">
        <f t="shared" si="5"/>
        <v>0075</v>
      </c>
      <c r="L31" s="80"/>
      <c r="M31" s="80"/>
      <c r="N31" s="80"/>
    </row>
    <row r="32" spans="1:20" s="39" customFormat="1" ht="12" customHeight="1" thickBot="1" x14ac:dyDescent="0.25">
      <c r="A32" s="51">
        <v>27</v>
      </c>
      <c r="B32" s="52">
        <v>3000</v>
      </c>
      <c r="C32" s="52">
        <v>3</v>
      </c>
      <c r="D32" s="52">
        <v>8.67</v>
      </c>
      <c r="E32" s="52">
        <f t="shared" si="0"/>
        <v>713.05208598746276</v>
      </c>
      <c r="F32" s="52">
        <f t="shared" si="1"/>
        <v>82.243608533732726</v>
      </c>
      <c r="G32" s="47">
        <f t="shared" si="2"/>
        <v>0.7438617360790204</v>
      </c>
      <c r="H32" s="48">
        <f t="shared" si="3"/>
        <v>111</v>
      </c>
      <c r="I32" s="49">
        <f t="shared" si="4"/>
        <v>82.568652704771267</v>
      </c>
      <c r="J32" s="36">
        <v>0</v>
      </c>
      <c r="K32" s="35" t="str">
        <f t="shared" si="5"/>
        <v>006F</v>
      </c>
      <c r="L32" s="80"/>
      <c r="M32" s="80">
        <v>8</v>
      </c>
      <c r="N32" s="80">
        <v>15</v>
      </c>
    </row>
    <row r="33" spans="1:14" s="39" customFormat="1" ht="12.75" thickBot="1" x14ac:dyDescent="0.25">
      <c r="A33" s="51">
        <v>28</v>
      </c>
      <c r="B33" s="52">
        <v>3000</v>
      </c>
      <c r="C33" s="52">
        <v>3</v>
      </c>
      <c r="D33" s="52">
        <v>8.67</v>
      </c>
      <c r="E33" s="52">
        <f t="shared" si="0"/>
        <v>674.71638175073417</v>
      </c>
      <c r="F33" s="52">
        <f t="shared" si="1"/>
        <v>77.821958679438779</v>
      </c>
      <c r="G33" s="47">
        <f t="shared" si="2"/>
        <v>0.7438617360790204</v>
      </c>
      <c r="H33" s="48">
        <f t="shared" si="3"/>
        <v>105</v>
      </c>
      <c r="I33" s="49">
        <f t="shared" si="4"/>
        <v>78.105482288297139</v>
      </c>
      <c r="J33" s="36">
        <v>0</v>
      </c>
      <c r="K33" s="35" t="str">
        <f t="shared" si="5"/>
        <v>0069</v>
      </c>
      <c r="L33" s="80"/>
      <c r="M33" s="80"/>
      <c r="N33" s="80"/>
    </row>
    <row r="34" spans="1:14" s="39" customFormat="1" ht="12.75" thickBot="1" x14ac:dyDescent="0.25">
      <c r="A34" s="51">
        <v>29</v>
      </c>
      <c r="B34" s="52">
        <v>3000</v>
      </c>
      <c r="C34" s="52">
        <v>3</v>
      </c>
      <c r="D34" s="52">
        <v>8.67</v>
      </c>
      <c r="E34" s="52">
        <f t="shared" si="0"/>
        <v>638.4417137948135</v>
      </c>
      <c r="F34" s="52">
        <f t="shared" si="1"/>
        <v>73.638029272758189</v>
      </c>
      <c r="G34" s="47">
        <f t="shared" si="2"/>
        <v>0.7438617360790204</v>
      </c>
      <c r="H34" s="48">
        <f t="shared" si="3"/>
        <v>99</v>
      </c>
      <c r="I34" s="49">
        <f t="shared" si="4"/>
        <v>73.642311871823026</v>
      </c>
      <c r="J34" s="36">
        <v>0</v>
      </c>
      <c r="K34" s="35" t="str">
        <f t="shared" si="5"/>
        <v>0063</v>
      </c>
      <c r="L34" s="80"/>
      <c r="M34" s="80"/>
      <c r="N34" s="80">
        <v>16</v>
      </c>
    </row>
    <row r="35" spans="1:14" s="39" customFormat="1" ht="12.75" thickBot="1" x14ac:dyDescent="0.25">
      <c r="A35" s="51">
        <v>30</v>
      </c>
      <c r="B35" s="52">
        <v>3000</v>
      </c>
      <c r="C35" s="52">
        <v>3</v>
      </c>
      <c r="D35" s="52">
        <v>8.67</v>
      </c>
      <c r="E35" s="52">
        <f t="shared" si="0"/>
        <v>604.11727495871639</v>
      </c>
      <c r="F35" s="52">
        <f t="shared" si="1"/>
        <v>69.679039787625882</v>
      </c>
      <c r="G35" s="47">
        <f t="shared" si="2"/>
        <v>0.7438617360790204</v>
      </c>
      <c r="H35" s="48">
        <f t="shared" si="3"/>
        <v>94</v>
      </c>
      <c r="I35" s="49">
        <f t="shared" si="4"/>
        <v>69.923003191427924</v>
      </c>
      <c r="J35" s="36">
        <v>0</v>
      </c>
      <c r="K35" s="35" t="str">
        <f t="shared" si="5"/>
        <v>005E</v>
      </c>
      <c r="L35" s="80"/>
      <c r="M35" s="80"/>
      <c r="N35" s="80"/>
    </row>
    <row r="36" spans="1:14" s="39" customFormat="1" ht="12.75" thickBot="1" x14ac:dyDescent="0.25">
      <c r="A36" s="51">
        <v>31</v>
      </c>
      <c r="B36" s="52">
        <v>3000</v>
      </c>
      <c r="C36" s="52">
        <v>3</v>
      </c>
      <c r="D36" s="52">
        <v>8.67</v>
      </c>
      <c r="E36" s="52">
        <f t="shared" si="0"/>
        <v>571.638215388974</v>
      </c>
      <c r="F36" s="52">
        <f t="shared" si="1"/>
        <v>65.932896815337259</v>
      </c>
      <c r="G36" s="47">
        <f t="shared" si="2"/>
        <v>0.7438617360790204</v>
      </c>
      <c r="H36" s="48">
        <f t="shared" si="3"/>
        <v>89</v>
      </c>
      <c r="I36" s="49">
        <f t="shared" si="4"/>
        <v>66.203694511032822</v>
      </c>
      <c r="J36" s="36">
        <v>0</v>
      </c>
      <c r="K36" s="35" t="str">
        <f t="shared" si="5"/>
        <v>0059</v>
      </c>
      <c r="L36" s="80">
        <v>5</v>
      </c>
      <c r="M36" s="80">
        <v>9</v>
      </c>
      <c r="N36" s="80">
        <v>17</v>
      </c>
    </row>
    <row r="37" spans="1:14" s="39" customFormat="1" ht="12.75" thickBot="1" x14ac:dyDescent="0.25">
      <c r="A37" s="51">
        <v>32</v>
      </c>
      <c r="B37" s="52">
        <v>3000</v>
      </c>
      <c r="C37" s="52">
        <v>3</v>
      </c>
      <c r="D37" s="52">
        <v>8.67</v>
      </c>
      <c r="E37" s="52">
        <f t="shared" si="0"/>
        <v>540.90532225787058</v>
      </c>
      <c r="F37" s="52">
        <f t="shared" si="1"/>
        <v>62.388157123168462</v>
      </c>
      <c r="G37" s="47">
        <f t="shared" si="2"/>
        <v>0.7438617360790204</v>
      </c>
      <c r="H37" s="48">
        <f t="shared" si="3"/>
        <v>84</v>
      </c>
      <c r="I37" s="49">
        <f t="shared" si="4"/>
        <v>62.484385830637713</v>
      </c>
      <c r="J37" s="36">
        <v>0</v>
      </c>
      <c r="K37" s="35" t="str">
        <f t="shared" si="5"/>
        <v>0054</v>
      </c>
      <c r="L37" s="80"/>
      <c r="M37" s="80"/>
      <c r="N37" s="80"/>
    </row>
    <row r="38" spans="1:14" s="39" customFormat="1" ht="12.75" thickBot="1" x14ac:dyDescent="0.25">
      <c r="A38" s="51">
        <v>33</v>
      </c>
      <c r="B38" s="52">
        <v>3000</v>
      </c>
      <c r="C38" s="52">
        <v>3</v>
      </c>
      <c r="D38" s="52">
        <v>8.67</v>
      </c>
      <c r="E38" s="52">
        <f t="shared" si="0"/>
        <v>511.82471670093696</v>
      </c>
      <c r="F38" s="52">
        <f t="shared" si="1"/>
        <v>59.033992699070005</v>
      </c>
      <c r="G38" s="47">
        <f t="shared" si="2"/>
        <v>0.7438617360790204</v>
      </c>
      <c r="H38" s="48">
        <f t="shared" si="3"/>
        <v>79</v>
      </c>
      <c r="I38" s="49">
        <f t="shared" si="4"/>
        <v>58.765077150242611</v>
      </c>
      <c r="J38" s="36">
        <v>0</v>
      </c>
      <c r="K38" s="35" t="str">
        <f t="shared" si="5"/>
        <v>004F</v>
      </c>
      <c r="L38" s="80"/>
      <c r="M38" s="80"/>
      <c r="N38" s="80">
        <v>18</v>
      </c>
    </row>
    <row r="39" spans="1:14" s="39" customFormat="1" ht="12.75" thickBot="1" x14ac:dyDescent="0.25">
      <c r="A39" s="51">
        <v>34</v>
      </c>
      <c r="B39" s="52">
        <v>3000</v>
      </c>
      <c r="C39" s="52">
        <v>3</v>
      </c>
      <c r="D39" s="52">
        <v>8.67</v>
      </c>
      <c r="E39" s="52">
        <f t="shared" si="0"/>
        <v>484.30756704794578</v>
      </c>
      <c r="F39" s="52">
        <f t="shared" si="1"/>
        <v>55.86015767565695</v>
      </c>
      <c r="G39" s="47">
        <f t="shared" si="2"/>
        <v>0.7438617360790204</v>
      </c>
      <c r="H39" s="48">
        <f t="shared" si="3"/>
        <v>75</v>
      </c>
      <c r="I39" s="49">
        <f t="shared" si="4"/>
        <v>55.789630205926528</v>
      </c>
      <c r="J39" s="36">
        <v>0</v>
      </c>
      <c r="K39" s="35" t="str">
        <f t="shared" si="5"/>
        <v>004B</v>
      </c>
      <c r="L39" s="80"/>
      <c r="M39" s="80"/>
      <c r="N39" s="80"/>
    </row>
    <row r="40" spans="1:14" s="39" customFormat="1" ht="12.75" thickBot="1" x14ac:dyDescent="0.25">
      <c r="A40" s="51">
        <v>35</v>
      </c>
      <c r="B40" s="52">
        <v>3000</v>
      </c>
      <c r="C40" s="52">
        <v>3</v>
      </c>
      <c r="D40" s="52">
        <v>8.67</v>
      </c>
      <c r="E40" s="52">
        <f t="shared" si="0"/>
        <v>458.26981747142167</v>
      </c>
      <c r="F40" s="52">
        <f t="shared" si="1"/>
        <v>52.856957032459249</v>
      </c>
      <c r="G40" s="47">
        <f t="shared" si="2"/>
        <v>0.7438617360790204</v>
      </c>
      <c r="H40" s="48">
        <f t="shared" si="3"/>
        <v>71</v>
      </c>
      <c r="I40" s="49">
        <f t="shared" si="4"/>
        <v>52.814183261610445</v>
      </c>
      <c r="J40" s="36">
        <v>0</v>
      </c>
      <c r="K40" s="35" t="str">
        <f t="shared" si="5"/>
        <v>0047</v>
      </c>
      <c r="L40" s="80"/>
      <c r="M40" s="80">
        <v>10</v>
      </c>
      <c r="N40" s="80">
        <v>19</v>
      </c>
    </row>
    <row r="41" spans="1:14" s="39" customFormat="1" ht="12.75" thickBot="1" x14ac:dyDescent="0.25">
      <c r="A41" s="51">
        <v>36</v>
      </c>
      <c r="B41" s="52">
        <v>3000</v>
      </c>
      <c r="C41" s="52">
        <v>3</v>
      </c>
      <c r="D41" s="52">
        <v>8.67</v>
      </c>
      <c r="E41" s="52">
        <f t="shared" si="0"/>
        <v>433.63193122377811</v>
      </c>
      <c r="F41" s="52">
        <f t="shared" si="1"/>
        <v>50.015216980827923</v>
      </c>
      <c r="G41" s="47">
        <f t="shared" ref="G41:G62" si="6">5*(22/10.82)*4.995/4096</f>
        <v>1.2397695601317005E-2</v>
      </c>
      <c r="H41" s="48">
        <f t="shared" si="3"/>
        <v>4034</v>
      </c>
      <c r="I41" s="49">
        <f t="shared" si="4"/>
        <v>50.012304055712796</v>
      </c>
      <c r="J41" s="36">
        <v>1</v>
      </c>
      <c r="K41" s="35" t="str">
        <f t="shared" si="5"/>
        <v>2FC2</v>
      </c>
      <c r="L41" s="80"/>
      <c r="M41" s="80"/>
      <c r="N41" s="80"/>
    </row>
    <row r="42" spans="1:14" s="39" customFormat="1" ht="12.75" thickBot="1" x14ac:dyDescent="0.25">
      <c r="A42" s="51">
        <v>37</v>
      </c>
      <c r="B42" s="52">
        <v>3000</v>
      </c>
      <c r="C42" s="52">
        <v>3</v>
      </c>
      <c r="D42" s="52">
        <v>8.67</v>
      </c>
      <c r="E42" s="52">
        <f t="shared" si="0"/>
        <v>410.31864767875459</v>
      </c>
      <c r="F42" s="52">
        <f t="shared" si="1"/>
        <v>47.326256941032824</v>
      </c>
      <c r="G42" s="47">
        <f t="shared" si="6"/>
        <v>1.2397695601317005E-2</v>
      </c>
      <c r="H42" s="48">
        <f t="shared" si="3"/>
        <v>3817</v>
      </c>
      <c r="I42" s="49">
        <f t="shared" si="4"/>
        <v>47.322004110227006</v>
      </c>
      <c r="J42" s="36">
        <v>1</v>
      </c>
      <c r="K42" s="35" t="str">
        <f t="shared" si="5"/>
        <v>2EE9</v>
      </c>
      <c r="L42" s="80"/>
      <c r="M42" s="80"/>
      <c r="N42" s="80">
        <v>20</v>
      </c>
    </row>
    <row r="43" spans="1:14" s="39" customFormat="1" ht="12.75" thickBot="1" x14ac:dyDescent="0.25">
      <c r="A43" s="51">
        <v>38</v>
      </c>
      <c r="B43" s="52">
        <v>3000</v>
      </c>
      <c r="C43" s="52">
        <v>3</v>
      </c>
      <c r="D43" s="52">
        <v>8.67</v>
      </c>
      <c r="E43" s="52">
        <f t="shared" si="0"/>
        <v>388.2587524349957</v>
      </c>
      <c r="F43" s="52">
        <f t="shared" si="1"/>
        <v>44.781863025951061</v>
      </c>
      <c r="G43" s="47">
        <f t="shared" si="6"/>
        <v>1.2397695601317005E-2</v>
      </c>
      <c r="H43" s="48">
        <f t="shared" si="3"/>
        <v>3612</v>
      </c>
      <c r="I43" s="49">
        <f t="shared" si="4"/>
        <v>44.780476511957019</v>
      </c>
      <c r="J43" s="36">
        <v>1</v>
      </c>
      <c r="K43" s="35" t="str">
        <f t="shared" si="5"/>
        <v>2E1C</v>
      </c>
      <c r="L43" s="80"/>
      <c r="M43" s="80"/>
      <c r="N43" s="80"/>
    </row>
    <row r="44" spans="1:14" s="39" customFormat="1" ht="12.75" thickBot="1" x14ac:dyDescent="0.25">
      <c r="A44" s="51">
        <v>39</v>
      </c>
      <c r="B44" s="52">
        <v>3000</v>
      </c>
      <c r="C44" s="52">
        <v>3</v>
      </c>
      <c r="D44" s="52">
        <v>8.67</v>
      </c>
      <c r="E44" s="52">
        <f t="shared" si="0"/>
        <v>367.3848597795145</v>
      </c>
      <c r="F44" s="52">
        <f t="shared" si="1"/>
        <v>42.374262950347692</v>
      </c>
      <c r="G44" s="47">
        <f t="shared" si="6"/>
        <v>1.2397695601317005E-2</v>
      </c>
      <c r="H44" s="48">
        <f t="shared" si="3"/>
        <v>3418</v>
      </c>
      <c r="I44" s="49">
        <f t="shared" si="4"/>
        <v>42.375323565301521</v>
      </c>
      <c r="J44" s="36">
        <v>1</v>
      </c>
      <c r="K44" s="35" t="str">
        <f t="shared" si="5"/>
        <v>2D5A</v>
      </c>
      <c r="L44" s="80">
        <v>6</v>
      </c>
      <c r="M44" s="80">
        <v>11</v>
      </c>
      <c r="N44" s="80">
        <v>21</v>
      </c>
    </row>
    <row r="45" spans="1:14" s="39" customFormat="1" ht="12.75" thickBot="1" x14ac:dyDescent="0.25">
      <c r="A45" s="51">
        <v>40</v>
      </c>
      <c r="B45" s="52">
        <v>3000</v>
      </c>
      <c r="C45" s="52">
        <v>3</v>
      </c>
      <c r="D45" s="52">
        <v>8.67</v>
      </c>
      <c r="E45" s="52">
        <f t="shared" si="0"/>
        <v>347.63320684653763</v>
      </c>
      <c r="F45" s="52">
        <f t="shared" si="1"/>
        <v>40.096102289104685</v>
      </c>
      <c r="G45" s="47">
        <f t="shared" si="6"/>
        <v>1.2397695601317005E-2</v>
      </c>
      <c r="H45" s="48">
        <f t="shared" si="3"/>
        <v>3234</v>
      </c>
      <c r="I45" s="49">
        <f t="shared" si="4"/>
        <v>40.094147574659196</v>
      </c>
      <c r="J45" s="36">
        <v>1</v>
      </c>
      <c r="K45" s="35" t="str">
        <f t="shared" si="5"/>
        <v>2CA2</v>
      </c>
      <c r="L45" s="80"/>
      <c r="M45" s="80"/>
      <c r="N45" s="80"/>
    </row>
    <row r="46" spans="1:14" s="39" customFormat="1" ht="12.75" thickBot="1" x14ac:dyDescent="0.25">
      <c r="A46" s="51">
        <v>41</v>
      </c>
      <c r="B46" s="52">
        <v>3000</v>
      </c>
      <c r="C46" s="52">
        <v>3</v>
      </c>
      <c r="D46" s="52">
        <v>8.67</v>
      </c>
      <c r="E46" s="52">
        <f t="shared" si="0"/>
        <v>328.94345884295541</v>
      </c>
      <c r="F46" s="52">
        <f t="shared" si="1"/>
        <v>37.940422011874901</v>
      </c>
      <c r="G46" s="47">
        <f t="shared" si="6"/>
        <v>1.2397695601317005E-2</v>
      </c>
      <c r="H46" s="48">
        <f t="shared" si="3"/>
        <v>3060</v>
      </c>
      <c r="I46" s="49">
        <f t="shared" si="4"/>
        <v>37.936948540030038</v>
      </c>
      <c r="J46" s="36">
        <v>1</v>
      </c>
      <c r="K46" s="35" t="str">
        <f t="shared" si="5"/>
        <v>2BF4</v>
      </c>
      <c r="L46" s="80"/>
      <c r="M46" s="80"/>
      <c r="N46" s="80">
        <v>22</v>
      </c>
    </row>
    <row r="47" spans="1:14" s="39" customFormat="1" ht="12.75" thickBot="1" x14ac:dyDescent="0.25">
      <c r="A47" s="51">
        <v>42</v>
      </c>
      <c r="B47" s="52">
        <v>3000</v>
      </c>
      <c r="C47" s="52">
        <v>3</v>
      </c>
      <c r="D47" s="52">
        <v>8.67</v>
      </c>
      <c r="E47" s="52">
        <f t="shared" si="0"/>
        <v>311.25852474540369</v>
      </c>
      <c r="F47" s="52">
        <f t="shared" si="1"/>
        <v>35.900637225536755</v>
      </c>
      <c r="G47" s="47">
        <f t="shared" si="6"/>
        <v>1.2397695601317005E-2</v>
      </c>
      <c r="H47" s="48">
        <f t="shared" si="3"/>
        <v>2896</v>
      </c>
      <c r="I47" s="49">
        <f t="shared" si="4"/>
        <v>35.903726461414045</v>
      </c>
      <c r="J47" s="36">
        <v>1</v>
      </c>
      <c r="K47" s="35" t="str">
        <f t="shared" si="5"/>
        <v>2B50</v>
      </c>
      <c r="L47" s="80"/>
      <c r="M47" s="80"/>
      <c r="N47" s="80"/>
    </row>
    <row r="48" spans="1:14" s="39" customFormat="1" ht="12.75" thickBot="1" x14ac:dyDescent="0.25">
      <c r="A48" s="51">
        <v>43</v>
      </c>
      <c r="B48" s="52">
        <v>3000</v>
      </c>
      <c r="C48" s="52">
        <v>3</v>
      </c>
      <c r="D48" s="52">
        <v>8.67</v>
      </c>
      <c r="E48" s="52">
        <f t="shared" si="0"/>
        <v>294.52438290599525</v>
      </c>
      <c r="F48" s="52">
        <f t="shared" si="1"/>
        <v>33.970517059515025</v>
      </c>
      <c r="G48" s="47">
        <f t="shared" si="6"/>
        <v>1.2397695601317005E-2</v>
      </c>
      <c r="H48" s="48">
        <f t="shared" si="3"/>
        <v>2740</v>
      </c>
      <c r="I48" s="49">
        <f t="shared" si="4"/>
        <v>33.969685947608596</v>
      </c>
      <c r="J48" s="36">
        <v>1</v>
      </c>
      <c r="K48" s="35" t="str">
        <f t="shared" si="5"/>
        <v>2AB4</v>
      </c>
      <c r="L48" s="80"/>
      <c r="M48" s="80">
        <v>12</v>
      </c>
      <c r="N48" s="80">
        <v>23</v>
      </c>
    </row>
    <row r="49" spans="1:14" s="39" customFormat="1" ht="12.75" thickBot="1" x14ac:dyDescent="0.25">
      <c r="A49" s="51">
        <v>44</v>
      </c>
      <c r="B49" s="52">
        <v>3000</v>
      </c>
      <c r="C49" s="52">
        <v>3</v>
      </c>
      <c r="D49" s="52">
        <v>8.67</v>
      </c>
      <c r="E49" s="52">
        <f t="shared" si="0"/>
        <v>278.68991603398081</v>
      </c>
      <c r="F49" s="52">
        <f t="shared" si="1"/>
        <v>32.144165632523737</v>
      </c>
      <c r="G49" s="47">
        <f t="shared" si="6"/>
        <v>1.2397695601317005E-2</v>
      </c>
      <c r="H49" s="48">
        <f t="shared" si="3"/>
        <v>2593</v>
      </c>
      <c r="I49" s="49">
        <f t="shared" si="4"/>
        <v>32.147224694214991</v>
      </c>
      <c r="J49" s="36">
        <v>1</v>
      </c>
      <c r="K49" s="35" t="str">
        <f t="shared" si="5"/>
        <v>2A21</v>
      </c>
      <c r="L49" s="80"/>
      <c r="M49" s="80"/>
      <c r="N49" s="80"/>
    </row>
    <row r="50" spans="1:14" s="39" customFormat="1" ht="12.75" thickBot="1" x14ac:dyDescent="0.25">
      <c r="A50" s="51">
        <v>45</v>
      </c>
      <c r="B50" s="52">
        <v>3000</v>
      </c>
      <c r="C50" s="52">
        <v>3</v>
      </c>
      <c r="D50" s="52">
        <v>8.67</v>
      </c>
      <c r="E50" s="52">
        <f t="shared" si="0"/>
        <v>263.70675504926527</v>
      </c>
      <c r="F50" s="52">
        <f t="shared" si="1"/>
        <v>30.416004042591151</v>
      </c>
      <c r="G50" s="47">
        <f t="shared" si="6"/>
        <v>1.2397695601317005E-2</v>
      </c>
      <c r="H50" s="48">
        <f t="shared" si="3"/>
        <v>2453</v>
      </c>
      <c r="I50" s="49">
        <f t="shared" si="4"/>
        <v>30.411547310030613</v>
      </c>
      <c r="J50" s="36">
        <v>1</v>
      </c>
      <c r="K50" s="35" t="str">
        <f t="shared" si="5"/>
        <v>2995</v>
      </c>
      <c r="L50" s="80"/>
      <c r="M50" s="80"/>
      <c r="N50" s="80">
        <v>24</v>
      </c>
    </row>
    <row r="51" spans="1:14" s="39" customFormat="1" ht="12.75" thickBot="1" x14ac:dyDescent="0.25">
      <c r="A51" s="51">
        <v>46</v>
      </c>
      <c r="B51" s="52">
        <v>3000</v>
      </c>
      <c r="C51" s="52">
        <v>3</v>
      </c>
      <c r="D51" s="52">
        <v>8.67</v>
      </c>
      <c r="E51" s="52">
        <f t="shared" si="0"/>
        <v>249.52913133080125</v>
      </c>
      <c r="F51" s="52">
        <f t="shared" si="1"/>
        <v>28.780753325351931</v>
      </c>
      <c r="G51" s="47">
        <f t="shared" si="6"/>
        <v>1.2397695601317005E-2</v>
      </c>
      <c r="H51" s="48">
        <f t="shared" si="3"/>
        <v>2321</v>
      </c>
      <c r="I51" s="49">
        <f t="shared" si="4"/>
        <v>28.775051490656768</v>
      </c>
      <c r="J51" s="36">
        <v>1</v>
      </c>
      <c r="K51" s="35" t="str">
        <f t="shared" si="5"/>
        <v>2911</v>
      </c>
      <c r="L51" s="80"/>
      <c r="M51" s="80"/>
      <c r="N51" s="80"/>
    </row>
    <row r="52" spans="1:14" s="39" customFormat="1" ht="12.75" thickBot="1" x14ac:dyDescent="0.25">
      <c r="A52" s="51">
        <v>47</v>
      </c>
      <c r="B52" s="52">
        <v>3000</v>
      </c>
      <c r="C52" s="52">
        <v>3</v>
      </c>
      <c r="D52" s="52">
        <v>8.67</v>
      </c>
      <c r="E52" s="52">
        <f t="shared" si="0"/>
        <v>236.11373690852949</v>
      </c>
      <c r="F52" s="52">
        <f t="shared" si="1"/>
        <v>27.233418328550115</v>
      </c>
      <c r="G52" s="47">
        <f t="shared" si="6"/>
        <v>1.2397695601317005E-2</v>
      </c>
      <c r="H52" s="48">
        <f t="shared" si="3"/>
        <v>2197</v>
      </c>
      <c r="I52" s="49">
        <f t="shared" si="4"/>
        <v>27.237737236093459</v>
      </c>
      <c r="J52" s="36">
        <v>1</v>
      </c>
      <c r="K52" s="35" t="str">
        <f t="shared" si="5"/>
        <v>2895</v>
      </c>
      <c r="L52" s="80">
        <v>7</v>
      </c>
      <c r="M52" s="80">
        <v>13</v>
      </c>
      <c r="N52" s="80">
        <v>25</v>
      </c>
    </row>
    <row r="53" spans="1:14" s="39" customFormat="1" ht="12.75" thickBot="1" x14ac:dyDescent="0.25">
      <c r="A53" s="51">
        <v>48</v>
      </c>
      <c r="B53" s="52">
        <v>3000</v>
      </c>
      <c r="C53" s="52">
        <v>3</v>
      </c>
      <c r="D53" s="52">
        <v>8.67</v>
      </c>
      <c r="E53" s="52">
        <f t="shared" si="0"/>
        <v>223.41959217179664</v>
      </c>
      <c r="F53" s="52">
        <f t="shared" si="1"/>
        <v>25.769272453494423</v>
      </c>
      <c r="G53" s="47">
        <f t="shared" si="6"/>
        <v>1.2397695601317005E-2</v>
      </c>
      <c r="H53" s="48">
        <f t="shared" si="3"/>
        <v>2079</v>
      </c>
      <c r="I53" s="49">
        <f t="shared" si="4"/>
        <v>25.774809155138055</v>
      </c>
      <c r="J53" s="36">
        <v>1</v>
      </c>
      <c r="K53" s="35" t="str">
        <f t="shared" si="5"/>
        <v>281F</v>
      </c>
      <c r="L53" s="80"/>
      <c r="M53" s="80"/>
      <c r="N53" s="80"/>
    </row>
    <row r="54" spans="1:14" s="39" customFormat="1" ht="12.75" thickBot="1" x14ac:dyDescent="0.25">
      <c r="A54" s="51">
        <v>49</v>
      </c>
      <c r="B54" s="52">
        <v>3000</v>
      </c>
      <c r="C54" s="52">
        <v>3</v>
      </c>
      <c r="D54" s="52">
        <v>8.67</v>
      </c>
      <c r="E54" s="52">
        <f t="shared" si="0"/>
        <v>211.40792069014401</v>
      </c>
      <c r="F54" s="52">
        <f t="shared" si="1"/>
        <v>24.383843216856288</v>
      </c>
      <c r="G54" s="47">
        <f t="shared" si="6"/>
        <v>1.2397695601317005E-2</v>
      </c>
      <c r="H54" s="48">
        <f t="shared" si="3"/>
        <v>1967</v>
      </c>
      <c r="I54" s="49">
        <f t="shared" si="4"/>
        <v>24.386267247790549</v>
      </c>
      <c r="J54" s="36">
        <v>1</v>
      </c>
      <c r="K54" s="35" t="str">
        <f t="shared" si="5"/>
        <v>27AF</v>
      </c>
      <c r="L54" s="80"/>
      <c r="M54" s="80"/>
      <c r="N54" s="80">
        <v>26</v>
      </c>
    </row>
    <row r="55" spans="1:14" s="39" customFormat="1" ht="12.75" thickBot="1" x14ac:dyDescent="0.25">
      <c r="A55" s="51">
        <v>50</v>
      </c>
      <c r="B55" s="52">
        <v>3000</v>
      </c>
      <c r="C55" s="52">
        <v>3</v>
      </c>
      <c r="D55" s="52">
        <v>8.67</v>
      </c>
      <c r="E55" s="52">
        <f t="shared" si="0"/>
        <v>200.04203076408658</v>
      </c>
      <c r="F55" s="52">
        <f t="shared" si="1"/>
        <v>23.072898588706639</v>
      </c>
      <c r="G55" s="47">
        <f t="shared" si="6"/>
        <v>1.2397695601317005E-2</v>
      </c>
      <c r="H55" s="48">
        <f t="shared" si="3"/>
        <v>1861</v>
      </c>
      <c r="I55" s="49">
        <f t="shared" si="4"/>
        <v>23.072111514050945</v>
      </c>
      <c r="J55" s="36">
        <v>1</v>
      </c>
      <c r="K55" s="35" t="str">
        <f t="shared" si="5"/>
        <v>2745</v>
      </c>
      <c r="L55" s="80"/>
      <c r="M55" s="80"/>
      <c r="N55" s="80"/>
    </row>
    <row r="56" spans="1:14" s="39" customFormat="1" ht="12.75" thickBot="1" x14ac:dyDescent="0.25">
      <c r="A56" s="51">
        <v>51</v>
      </c>
      <c r="B56" s="52">
        <v>3000</v>
      </c>
      <c r="C56" s="52">
        <v>3</v>
      </c>
      <c r="D56" s="52">
        <v>8.67</v>
      </c>
      <c r="E56" s="52">
        <f t="shared" si="0"/>
        <v>189.2872033440579</v>
      </c>
      <c r="F56" s="52">
        <f t="shared" si="1"/>
        <v>21.832434065058582</v>
      </c>
      <c r="G56" s="47">
        <f t="shared" si="6"/>
        <v>1.2397695601317005E-2</v>
      </c>
      <c r="H56" s="48">
        <f t="shared" si="3"/>
        <v>1761</v>
      </c>
      <c r="I56" s="49">
        <f t="shared" si="4"/>
        <v>21.832341953919247</v>
      </c>
      <c r="J56" s="36">
        <v>1</v>
      </c>
      <c r="K56" s="35" t="str">
        <f t="shared" si="5"/>
        <v>26E1</v>
      </c>
      <c r="L56" s="80"/>
      <c r="M56" s="80">
        <v>14</v>
      </c>
      <c r="N56" s="80">
        <v>27</v>
      </c>
    </row>
    <row r="57" spans="1:14" s="39" customFormat="1" ht="12.75" thickBot="1" x14ac:dyDescent="0.25">
      <c r="A57" s="51">
        <v>52</v>
      </c>
      <c r="B57" s="52">
        <v>3000</v>
      </c>
      <c r="C57" s="52">
        <v>3</v>
      </c>
      <c r="D57" s="52">
        <v>8.67</v>
      </c>
      <c r="E57" s="52">
        <f t="shared" si="0"/>
        <v>179.110585975151</v>
      </c>
      <c r="F57" s="52">
        <f t="shared" si="1"/>
        <v>20.658660435426874</v>
      </c>
      <c r="G57" s="47">
        <f t="shared" si="6"/>
        <v>1.2397695601317005E-2</v>
      </c>
      <c r="H57" s="48">
        <f t="shared" si="3"/>
        <v>1666</v>
      </c>
      <c r="I57" s="49">
        <f t="shared" si="4"/>
        <v>20.654560871794132</v>
      </c>
      <c r="J57" s="36">
        <v>1</v>
      </c>
      <c r="K57" s="35" t="str">
        <f t="shared" si="5"/>
        <v>2682</v>
      </c>
      <c r="L57" s="80"/>
      <c r="M57" s="80"/>
      <c r="N57" s="80"/>
    </row>
    <row r="58" spans="1:14" s="39" customFormat="1" ht="12.75" thickBot="1" x14ac:dyDescent="0.25">
      <c r="A58" s="51">
        <v>53</v>
      </c>
      <c r="B58" s="52">
        <v>3000</v>
      </c>
      <c r="C58" s="52">
        <v>3</v>
      </c>
      <c r="D58" s="52">
        <v>8.67</v>
      </c>
      <c r="E58" s="52">
        <f t="shared" si="0"/>
        <v>169.48109244369073</v>
      </c>
      <c r="F58" s="52">
        <f t="shared" si="1"/>
        <v>19.547992208038146</v>
      </c>
      <c r="G58" s="47">
        <f t="shared" si="6"/>
        <v>1.2397695601317005E-2</v>
      </c>
      <c r="H58" s="48">
        <f t="shared" si="3"/>
        <v>1577</v>
      </c>
      <c r="I58" s="49">
        <f t="shared" si="4"/>
        <v>19.551165963276919</v>
      </c>
      <c r="J58" s="36">
        <v>1</v>
      </c>
      <c r="K58" s="35" t="str">
        <f t="shared" si="5"/>
        <v>2629</v>
      </c>
      <c r="L58" s="80"/>
      <c r="M58" s="80"/>
      <c r="N58" s="80">
        <v>28</v>
      </c>
    </row>
    <row r="59" spans="1:14" s="39" customFormat="1" ht="12.75" thickBot="1" x14ac:dyDescent="0.25">
      <c r="A59" s="51">
        <v>54</v>
      </c>
      <c r="B59" s="52">
        <v>3000</v>
      </c>
      <c r="C59" s="52">
        <v>3</v>
      </c>
      <c r="D59" s="52">
        <v>8.67</v>
      </c>
      <c r="E59" s="52">
        <f t="shared" si="0"/>
        <v>160.36930781909146</v>
      </c>
      <c r="F59" s="52">
        <f t="shared" si="1"/>
        <v>18.497036657334654</v>
      </c>
      <c r="G59" s="47">
        <f t="shared" si="6"/>
        <v>1.2397695601317005E-2</v>
      </c>
      <c r="H59" s="48">
        <f t="shared" si="3"/>
        <v>1492</v>
      </c>
      <c r="I59" s="49">
        <f t="shared" si="4"/>
        <v>18.49736183716497</v>
      </c>
      <c r="J59" s="36">
        <v>1</v>
      </c>
      <c r="K59" s="35" t="str">
        <f t="shared" si="5"/>
        <v>25D4</v>
      </c>
      <c r="L59" s="80"/>
      <c r="M59" s="80"/>
      <c r="N59" s="80"/>
    </row>
    <row r="60" spans="1:14" s="39" customFormat="1" ht="12.75" thickBot="1" x14ac:dyDescent="0.25">
      <c r="A60" s="51">
        <v>55</v>
      </c>
      <c r="B60" s="52">
        <v>3000</v>
      </c>
      <c r="C60" s="52">
        <v>3</v>
      </c>
      <c r="D60" s="52">
        <v>8.67</v>
      </c>
      <c r="E60" s="52">
        <f t="shared" si="0"/>
        <v>151.74739860093416</v>
      </c>
      <c r="F60" s="52">
        <f t="shared" si="1"/>
        <v>17.50258346031536</v>
      </c>
      <c r="G60" s="47">
        <f t="shared" si="6"/>
        <v>1.2397695601317005E-2</v>
      </c>
      <c r="H60" s="48">
        <f t="shared" si="3"/>
        <v>1412</v>
      </c>
      <c r="I60" s="49">
        <f t="shared" si="4"/>
        <v>17.505546189059611</v>
      </c>
      <c r="J60" s="36">
        <v>1</v>
      </c>
      <c r="K60" s="35" t="str">
        <f t="shared" si="5"/>
        <v>2584</v>
      </c>
      <c r="L60" s="80">
        <v>8</v>
      </c>
      <c r="M60" s="80">
        <v>15</v>
      </c>
      <c r="N60" s="80">
        <v>29</v>
      </c>
    </row>
    <row r="61" spans="1:14" s="39" customFormat="1" ht="12.75" thickBot="1" x14ac:dyDescent="0.25">
      <c r="A61" s="51">
        <v>56</v>
      </c>
      <c r="B61" s="52">
        <v>3000</v>
      </c>
      <c r="C61" s="52">
        <v>3</v>
      </c>
      <c r="D61" s="52">
        <v>8.67</v>
      </c>
      <c r="E61" s="52">
        <f t="shared" si="0"/>
        <v>143.58902769679145</v>
      </c>
      <c r="F61" s="52">
        <f t="shared" si="1"/>
        <v>16.561594890056682</v>
      </c>
      <c r="G61" s="47">
        <f t="shared" si="6"/>
        <v>1.2397695601317005E-2</v>
      </c>
      <c r="H61" s="48">
        <f t="shared" si="3"/>
        <v>1336</v>
      </c>
      <c r="I61" s="49">
        <f t="shared" si="4"/>
        <v>16.563321323359517</v>
      </c>
      <c r="J61" s="36">
        <v>1</v>
      </c>
      <c r="K61" s="35" t="str">
        <f t="shared" si="5"/>
        <v>2538</v>
      </c>
      <c r="L61" s="80"/>
      <c r="M61" s="80"/>
      <c r="N61" s="80"/>
    </row>
    <row r="62" spans="1:14" s="39" customFormat="1" ht="12.75" thickBot="1" x14ac:dyDescent="0.25">
      <c r="A62" s="51">
        <v>57</v>
      </c>
      <c r="B62" s="52">
        <v>3000</v>
      </c>
      <c r="C62" s="52">
        <v>3</v>
      </c>
      <c r="D62" s="52">
        <v>8.67</v>
      </c>
      <c r="E62" s="52">
        <f t="shared" si="0"/>
        <v>135.86927397108619</v>
      </c>
      <c r="F62" s="52">
        <f t="shared" si="1"/>
        <v>15.671196536457462</v>
      </c>
      <c r="G62" s="47">
        <f t="shared" si="6"/>
        <v>1.2397695601317005E-2</v>
      </c>
      <c r="H62" s="48">
        <f t="shared" si="3"/>
        <v>1264</v>
      </c>
      <c r="I62" s="49">
        <f t="shared" si="4"/>
        <v>15.670687240064694</v>
      </c>
      <c r="J62" s="36">
        <v>1</v>
      </c>
      <c r="K62" s="35" t="str">
        <f t="shared" si="5"/>
        <v>24F0</v>
      </c>
      <c r="L62" s="80"/>
      <c r="M62" s="80"/>
      <c r="N62" s="80">
        <v>30</v>
      </c>
    </row>
    <row r="63" spans="1:14" s="39" customFormat="1" ht="12.75" thickBot="1" x14ac:dyDescent="0.25">
      <c r="A63" s="51">
        <v>58</v>
      </c>
      <c r="B63" s="52">
        <v>3000</v>
      </c>
      <c r="C63" s="52">
        <v>3</v>
      </c>
      <c r="D63" s="52">
        <v>8.67</v>
      </c>
      <c r="E63" s="52">
        <f t="shared" si="0"/>
        <v>128.56455611923184</v>
      </c>
      <c r="F63" s="52">
        <f t="shared" si="1"/>
        <v>14.828668525862957</v>
      </c>
      <c r="G63" s="47">
        <f t="shared" ref="G63:G92" si="7">5*(22/10.82)*4.995/4096</f>
        <v>1.2397695601317005E-2</v>
      </c>
      <c r="H63" s="48">
        <f t="shared" si="3"/>
        <v>1196</v>
      </c>
      <c r="I63" s="49">
        <f t="shared" si="4"/>
        <v>14.827643939175138</v>
      </c>
      <c r="J63" s="36">
        <v>1</v>
      </c>
      <c r="K63" s="35" t="str">
        <f t="shared" si="5"/>
        <v>24AC</v>
      </c>
      <c r="L63" s="80"/>
      <c r="M63" s="80"/>
      <c r="N63" s="80"/>
    </row>
    <row r="64" spans="1:14" s="39" customFormat="1" ht="12.75" thickBot="1" x14ac:dyDescent="0.25">
      <c r="A64" s="51">
        <v>59</v>
      </c>
      <c r="B64" s="52">
        <v>3000</v>
      </c>
      <c r="C64" s="52">
        <v>3</v>
      </c>
      <c r="D64" s="52">
        <v>8.67</v>
      </c>
      <c r="E64" s="52">
        <f t="shared" si="0"/>
        <v>121.6525606345151</v>
      </c>
      <c r="F64" s="52">
        <f t="shared" si="1"/>
        <v>14.031437212746839</v>
      </c>
      <c r="G64" s="47">
        <f t="shared" si="7"/>
        <v>1.2397695601317005E-2</v>
      </c>
      <c r="H64" s="48">
        <f t="shared" si="3"/>
        <v>1132</v>
      </c>
      <c r="I64" s="49">
        <f t="shared" si="4"/>
        <v>14.034191420690849</v>
      </c>
      <c r="J64" s="36">
        <v>1</v>
      </c>
      <c r="K64" s="35" t="str">
        <f t="shared" si="5"/>
        <v>246C</v>
      </c>
      <c r="L64" s="80"/>
      <c r="M64" s="80">
        <v>16</v>
      </c>
      <c r="N64" s="80">
        <v>31</v>
      </c>
    </row>
    <row r="65" spans="1:14" s="39" customFormat="1" ht="12.75" thickBot="1" x14ac:dyDescent="0.25">
      <c r="A65" s="51">
        <v>60</v>
      </c>
      <c r="B65" s="52">
        <v>3000</v>
      </c>
      <c r="C65" s="52">
        <v>3</v>
      </c>
      <c r="D65" s="52">
        <v>8.67</v>
      </c>
      <c r="E65" s="52">
        <f t="shared" si="0"/>
        <v>115.1121736476836</v>
      </c>
      <c r="F65" s="52">
        <f t="shared" si="1"/>
        <v>13.277067318071927</v>
      </c>
      <c r="G65" s="47">
        <f t="shared" si="7"/>
        <v>1.2397695601317005E-2</v>
      </c>
      <c r="H65" s="48">
        <f t="shared" si="3"/>
        <v>1071</v>
      </c>
      <c r="I65" s="49">
        <f t="shared" si="4"/>
        <v>13.277931989010513</v>
      </c>
      <c r="J65" s="36">
        <v>1</v>
      </c>
      <c r="K65" s="35" t="str">
        <f t="shared" si="5"/>
        <v>242F</v>
      </c>
      <c r="L65" s="80"/>
      <c r="M65" s="80"/>
      <c r="N65" s="80"/>
    </row>
    <row r="66" spans="1:14" s="39" customFormat="1" ht="12.75" thickBot="1" x14ac:dyDescent="0.25">
      <c r="A66" s="51">
        <v>61</v>
      </c>
      <c r="B66" s="52">
        <v>3000</v>
      </c>
      <c r="C66" s="52">
        <v>3</v>
      </c>
      <c r="D66" s="52">
        <v>8.67</v>
      </c>
      <c r="E66" s="52">
        <f t="shared" si="0"/>
        <v>108.92341643103039</v>
      </c>
      <c r="F66" s="52">
        <f t="shared" si="1"/>
        <v>12.563254490314923</v>
      </c>
      <c r="G66" s="47">
        <f t="shared" si="7"/>
        <v>1.2397695601317005E-2</v>
      </c>
      <c r="H66" s="48">
        <f t="shared" si="3"/>
        <v>1013</v>
      </c>
      <c r="I66" s="49">
        <f t="shared" si="4"/>
        <v>12.558865644134126</v>
      </c>
      <c r="J66" s="36">
        <v>1</v>
      </c>
      <c r="K66" s="35" t="str">
        <f t="shared" si="5"/>
        <v>23F5</v>
      </c>
      <c r="L66" s="80"/>
      <c r="M66" s="80"/>
      <c r="N66" s="80">
        <v>32</v>
      </c>
    </row>
    <row r="67" spans="1:14" s="39" customFormat="1" ht="12.75" thickBot="1" x14ac:dyDescent="0.25">
      <c r="A67" s="51">
        <v>62</v>
      </c>
      <c r="B67" s="52">
        <v>3000</v>
      </c>
      <c r="C67" s="52">
        <v>3</v>
      </c>
      <c r="D67" s="52">
        <v>8.67</v>
      </c>
      <c r="E67" s="52">
        <f t="shared" si="0"/>
        <v>103.06738436996234</v>
      </c>
      <c r="F67" s="52">
        <f t="shared" si="1"/>
        <v>11.887818266431642</v>
      </c>
      <c r="G67" s="47">
        <f t="shared" si="7"/>
        <v>1.2397695601317005E-2</v>
      </c>
      <c r="H67" s="48">
        <f t="shared" si="3"/>
        <v>959</v>
      </c>
      <c r="I67" s="49">
        <f t="shared" si="4"/>
        <v>11.889390081663008</v>
      </c>
      <c r="J67" s="36">
        <v>1</v>
      </c>
      <c r="K67" s="35" t="str">
        <f t="shared" si="5"/>
        <v>23BF</v>
      </c>
      <c r="L67" s="80"/>
      <c r="M67" s="80"/>
      <c r="N67" s="80"/>
    </row>
    <row r="68" spans="1:14" s="39" customFormat="1" ht="12.75" thickBot="1" x14ac:dyDescent="0.25">
      <c r="A68" s="51">
        <v>63</v>
      </c>
      <c r="B68" s="52">
        <v>3000</v>
      </c>
      <c r="C68" s="52">
        <v>3</v>
      </c>
      <c r="D68" s="52">
        <v>8.67</v>
      </c>
      <c r="E68" s="52">
        <f t="shared" ref="E68:E131" si="8">B68*(POWER(EXP((LN(B68/C68))/125),-(A68-1)))</f>
        <v>97.526189215630268</v>
      </c>
      <c r="F68" s="52">
        <f t="shared" ref="F68:F131" si="9">E68/D68</f>
        <v>11.2486954112607</v>
      </c>
      <c r="G68" s="47">
        <f t="shared" si="7"/>
        <v>1.2397695601317005E-2</v>
      </c>
      <c r="H68" s="48">
        <f t="shared" si="3"/>
        <v>907</v>
      </c>
      <c r="I68" s="49">
        <f t="shared" si="4"/>
        <v>11.244709910394524</v>
      </c>
      <c r="J68" s="36">
        <v>1</v>
      </c>
      <c r="K68" s="35" t="str">
        <f t="shared" si="5"/>
        <v>238B</v>
      </c>
      <c r="L68" s="80">
        <v>9</v>
      </c>
      <c r="M68" s="80">
        <v>17</v>
      </c>
      <c r="N68" s="80">
        <v>33</v>
      </c>
    </row>
    <row r="69" spans="1:14" s="39" customFormat="1" ht="12.75" thickBot="1" x14ac:dyDescent="0.25">
      <c r="A69" s="51">
        <v>64</v>
      </c>
      <c r="B69" s="52">
        <v>3000</v>
      </c>
      <c r="C69" s="52">
        <v>3</v>
      </c>
      <c r="D69" s="52">
        <v>8.67</v>
      </c>
      <c r="E69" s="52">
        <f t="shared" si="8"/>
        <v>92.282904442221209</v>
      </c>
      <c r="F69" s="52">
        <f t="shared" si="9"/>
        <v>10.643933615019748</v>
      </c>
      <c r="G69" s="47">
        <f t="shared" si="7"/>
        <v>1.2397695601317005E-2</v>
      </c>
      <c r="H69" s="48">
        <f t="shared" ref="H69:H131" si="10">ROUND(F69/G69,0)</f>
        <v>859</v>
      </c>
      <c r="I69" s="49">
        <f t="shared" ref="I69:I131" si="11">H69*G69</f>
        <v>10.649620521531308</v>
      </c>
      <c r="J69" s="36">
        <v>1</v>
      </c>
      <c r="K69" s="35" t="str">
        <f t="shared" ref="K69:K131" si="12">DEC2HEX(H69+J69*8192,4)</f>
        <v>235B</v>
      </c>
      <c r="L69" s="80"/>
      <c r="M69" s="80"/>
      <c r="N69" s="80"/>
    </row>
    <row r="70" spans="1:14" s="39" customFormat="1" ht="12.75" thickBot="1" x14ac:dyDescent="0.25">
      <c r="A70" s="51">
        <v>65</v>
      </c>
      <c r="B70" s="52">
        <v>3000</v>
      </c>
      <c r="C70" s="52">
        <v>3</v>
      </c>
      <c r="D70" s="52">
        <v>8.67</v>
      </c>
      <c r="E70" s="52">
        <f t="shared" si="8"/>
        <v>87.321513541998115</v>
      </c>
      <c r="F70" s="52">
        <f t="shared" si="9"/>
        <v>10.071685529642227</v>
      </c>
      <c r="G70" s="47">
        <f t="shared" si="7"/>
        <v>1.2397695601317005E-2</v>
      </c>
      <c r="H70" s="48">
        <f t="shared" si="10"/>
        <v>812</v>
      </c>
      <c r="I70" s="49">
        <f t="shared" si="11"/>
        <v>10.066928828269408</v>
      </c>
      <c r="J70" s="36">
        <v>1</v>
      </c>
      <c r="K70" s="35" t="str">
        <f t="shared" si="12"/>
        <v>232C</v>
      </c>
      <c r="L70" s="80"/>
      <c r="M70" s="80"/>
      <c r="N70" s="80">
        <v>34</v>
      </c>
    </row>
    <row r="71" spans="1:14" s="39" customFormat="1" ht="12.75" thickBot="1" x14ac:dyDescent="0.25">
      <c r="A71" s="51">
        <v>66</v>
      </c>
      <c r="B71" s="52">
        <v>3000</v>
      </c>
      <c r="C71" s="52">
        <v>3</v>
      </c>
      <c r="D71" s="52">
        <v>8.67</v>
      </c>
      <c r="E71" s="52">
        <f t="shared" si="8"/>
        <v>82.626861100144964</v>
      </c>
      <c r="F71" s="52">
        <f t="shared" si="9"/>
        <v>9.5302031257375965</v>
      </c>
      <c r="G71" s="47">
        <f t="shared" si="7"/>
        <v>1.2397695601317005E-2</v>
      </c>
      <c r="H71" s="48">
        <f t="shared" si="10"/>
        <v>769</v>
      </c>
      <c r="I71" s="49">
        <f t="shared" si="11"/>
        <v>9.5338279174127774</v>
      </c>
      <c r="J71" s="36">
        <v>1</v>
      </c>
      <c r="K71" s="35" t="str">
        <f t="shared" si="12"/>
        <v>2301</v>
      </c>
      <c r="L71" s="80"/>
      <c r="M71" s="80"/>
      <c r="N71" s="80"/>
    </row>
    <row r="72" spans="1:14" s="39" customFormat="1" ht="12.75" thickBot="1" x14ac:dyDescent="0.25">
      <c r="A72" s="51">
        <v>67</v>
      </c>
      <c r="B72" s="52">
        <v>3000</v>
      </c>
      <c r="C72" s="52">
        <v>3</v>
      </c>
      <c r="D72" s="52">
        <v>8.67</v>
      </c>
      <c r="E72" s="52">
        <f t="shared" si="8"/>
        <v>78.184606499966833</v>
      </c>
      <c r="F72" s="52">
        <f t="shared" si="9"/>
        <v>9.0178323529373507</v>
      </c>
      <c r="G72" s="47">
        <f t="shared" si="7"/>
        <v>1.2397695601317005E-2</v>
      </c>
      <c r="H72" s="48">
        <f t="shared" si="10"/>
        <v>727</v>
      </c>
      <c r="I72" s="49">
        <f t="shared" si="11"/>
        <v>9.0131247021574623</v>
      </c>
      <c r="J72" s="36">
        <v>1</v>
      </c>
      <c r="K72" s="35" t="str">
        <f t="shared" si="12"/>
        <v>22D7</v>
      </c>
      <c r="L72" s="80"/>
      <c r="M72" s="80">
        <v>18</v>
      </c>
      <c r="N72" s="80">
        <v>35</v>
      </c>
    </row>
    <row r="73" spans="1:14" s="39" customFormat="1" ht="12.75" thickBot="1" x14ac:dyDescent="0.25">
      <c r="A73" s="51">
        <v>68</v>
      </c>
      <c r="B73" s="52">
        <v>3000</v>
      </c>
      <c r="C73" s="52">
        <v>3</v>
      </c>
      <c r="D73" s="52">
        <v>8.67</v>
      </c>
      <c r="E73" s="52">
        <f t="shared" si="8"/>
        <v>73.981180117030135</v>
      </c>
      <c r="F73" s="52">
        <f t="shared" si="9"/>
        <v>8.5330080873160483</v>
      </c>
      <c r="G73" s="47">
        <f t="shared" si="7"/>
        <v>1.2397695601317005E-2</v>
      </c>
      <c r="H73" s="48">
        <f t="shared" si="10"/>
        <v>688</v>
      </c>
      <c r="I73" s="49">
        <f t="shared" si="11"/>
        <v>8.5296145737061</v>
      </c>
      <c r="J73" s="36">
        <v>1</v>
      </c>
      <c r="K73" s="35" t="str">
        <f t="shared" si="12"/>
        <v>22B0</v>
      </c>
      <c r="L73" s="80"/>
      <c r="M73" s="80"/>
      <c r="N73" s="80"/>
    </row>
    <row r="74" spans="1:14" s="39" customFormat="1" ht="12.75" thickBot="1" x14ac:dyDescent="0.25">
      <c r="A74" s="51">
        <v>69</v>
      </c>
      <c r="B74" s="52">
        <v>3000</v>
      </c>
      <c r="C74" s="52">
        <v>3</v>
      </c>
      <c r="D74" s="52">
        <v>8.67</v>
      </c>
      <c r="E74" s="52">
        <f t="shared" si="8"/>
        <v>70.003741868430055</v>
      </c>
      <c r="F74" s="52">
        <f t="shared" si="9"/>
        <v>8.0742493504532931</v>
      </c>
      <c r="G74" s="47">
        <f t="shared" si="7"/>
        <v>1.2397695601317005E-2</v>
      </c>
      <c r="H74" s="48">
        <f t="shared" si="10"/>
        <v>651</v>
      </c>
      <c r="I74" s="49">
        <f t="shared" si="11"/>
        <v>8.0708998364573699</v>
      </c>
      <c r="J74" s="36">
        <v>1</v>
      </c>
      <c r="K74" s="35" t="str">
        <f t="shared" si="12"/>
        <v>228B</v>
      </c>
      <c r="L74" s="80"/>
      <c r="M74" s="80"/>
      <c r="N74" s="80">
        <v>36</v>
      </c>
    </row>
    <row r="75" spans="1:14" s="39" customFormat="1" ht="12.75" thickBot="1" x14ac:dyDescent="0.25">
      <c r="A75" s="51">
        <v>70</v>
      </c>
      <c r="B75" s="52">
        <v>3000</v>
      </c>
      <c r="C75" s="52">
        <v>3</v>
      </c>
      <c r="D75" s="52">
        <v>8.67</v>
      </c>
      <c r="E75" s="52">
        <f t="shared" si="8"/>
        <v>66.240141990566968</v>
      </c>
      <c r="F75" s="52">
        <f t="shared" si="9"/>
        <v>7.6401547855325225</v>
      </c>
      <c r="G75" s="47">
        <f t="shared" si="7"/>
        <v>1.2397695601317005E-2</v>
      </c>
      <c r="H75" s="48">
        <f t="shared" si="10"/>
        <v>616</v>
      </c>
      <c r="I75" s="49">
        <f t="shared" si="11"/>
        <v>7.6369804904112755</v>
      </c>
      <c r="J75" s="36">
        <v>1</v>
      </c>
      <c r="K75" s="35" t="str">
        <f t="shared" si="12"/>
        <v>2268</v>
      </c>
      <c r="L75" s="80"/>
      <c r="M75" s="80"/>
      <c r="N75" s="80"/>
    </row>
    <row r="76" spans="1:14" s="39" customFormat="1" ht="12.75" thickBot="1" x14ac:dyDescent="0.25">
      <c r="A76" s="51">
        <v>71</v>
      </c>
      <c r="B76" s="52">
        <v>3000</v>
      </c>
      <c r="C76" s="52">
        <v>3</v>
      </c>
      <c r="D76" s="52">
        <v>8.67</v>
      </c>
      <c r="E76" s="52">
        <f t="shared" si="8"/>
        <v>62.678883925621157</v>
      </c>
      <c r="F76" s="52">
        <f t="shared" si="9"/>
        <v>7.2293983766575733</v>
      </c>
      <c r="G76" s="47">
        <f t="shared" si="7"/>
        <v>1.2397695601317005E-2</v>
      </c>
      <c r="H76" s="48">
        <f t="shared" si="10"/>
        <v>583</v>
      </c>
      <c r="I76" s="49">
        <f t="shared" si="11"/>
        <v>7.2278565355678142</v>
      </c>
      <c r="J76" s="36">
        <v>1</v>
      </c>
      <c r="K76" s="35" t="str">
        <f t="shared" si="12"/>
        <v>2247</v>
      </c>
      <c r="L76" s="80">
        <v>10</v>
      </c>
      <c r="M76" s="80">
        <v>19</v>
      </c>
      <c r="N76" s="80">
        <v>37</v>
      </c>
    </row>
    <row r="77" spans="1:14" s="39" customFormat="1" ht="12.75" thickBot="1" x14ac:dyDescent="0.25">
      <c r="A77" s="51">
        <v>72</v>
      </c>
      <c r="B77" s="52">
        <v>3000</v>
      </c>
      <c r="C77" s="52">
        <v>3</v>
      </c>
      <c r="D77" s="52">
        <v>8.67</v>
      </c>
      <c r="E77" s="52">
        <f t="shared" si="8"/>
        <v>59.309089203355789</v>
      </c>
      <c r="F77" s="52">
        <f t="shared" si="9"/>
        <v>6.8407253983109335</v>
      </c>
      <c r="G77" s="47">
        <f t="shared" si="7"/>
        <v>1.2397695601317005E-2</v>
      </c>
      <c r="H77" s="48">
        <f t="shared" si="10"/>
        <v>552</v>
      </c>
      <c r="I77" s="49">
        <f t="shared" si="11"/>
        <v>6.8435279719269868</v>
      </c>
      <c r="J77" s="36">
        <v>1</v>
      </c>
      <c r="K77" s="35" t="str">
        <f t="shared" si="12"/>
        <v>2228</v>
      </c>
      <c r="L77" s="80"/>
      <c r="M77" s="80"/>
      <c r="N77" s="80"/>
    </row>
    <row r="78" spans="1:14" s="39" customFormat="1" ht="12.75" thickBot="1" x14ac:dyDescent="0.25">
      <c r="A78" s="51">
        <v>73</v>
      </c>
      <c r="B78" s="52">
        <v>3000</v>
      </c>
      <c r="C78" s="52">
        <v>3</v>
      </c>
      <c r="D78" s="52">
        <v>8.67</v>
      </c>
      <c r="E78" s="52">
        <f t="shared" si="8"/>
        <v>56.120464210973985</v>
      </c>
      <c r="F78" s="52">
        <f t="shared" si="9"/>
        <v>6.4729485825806208</v>
      </c>
      <c r="G78" s="47">
        <f t="shared" si="7"/>
        <v>1.2397695601317005E-2</v>
      </c>
      <c r="H78" s="48">
        <f t="shared" si="10"/>
        <v>522</v>
      </c>
      <c r="I78" s="49">
        <f t="shared" si="11"/>
        <v>6.4715971038874764</v>
      </c>
      <c r="J78" s="36">
        <v>1</v>
      </c>
      <c r="K78" s="35" t="str">
        <f t="shared" si="12"/>
        <v>220A</v>
      </c>
      <c r="L78" s="80"/>
      <c r="M78" s="80"/>
      <c r="N78" s="80">
        <v>38</v>
      </c>
    </row>
    <row r="79" spans="1:14" s="39" customFormat="1" ht="12.75" thickBot="1" x14ac:dyDescent="0.25">
      <c r="A79" s="51">
        <v>74</v>
      </c>
      <c r="B79" s="52">
        <v>3000</v>
      </c>
      <c r="C79" s="52">
        <v>3</v>
      </c>
      <c r="D79" s="52">
        <v>8.67</v>
      </c>
      <c r="E79" s="52">
        <f t="shared" si="8"/>
        <v>53.103268749522599</v>
      </c>
      <c r="F79" s="52">
        <f t="shared" si="9"/>
        <v>6.1249444924478196</v>
      </c>
      <c r="G79" s="47">
        <f t="shared" si="7"/>
        <v>1.2397695601317005E-2</v>
      </c>
      <c r="H79" s="48">
        <f t="shared" si="10"/>
        <v>494</v>
      </c>
      <c r="I79" s="49">
        <f t="shared" si="11"/>
        <v>6.1244616270506009</v>
      </c>
      <c r="J79" s="36">
        <v>1</v>
      </c>
      <c r="K79" s="35" t="str">
        <f t="shared" si="12"/>
        <v>21EE</v>
      </c>
      <c r="L79" s="80"/>
      <c r="M79" s="80"/>
      <c r="N79" s="80"/>
    </row>
    <row r="80" spans="1:14" s="39" customFormat="1" ht="12.75" thickBot="1" x14ac:dyDescent="0.25">
      <c r="A80" s="51">
        <v>75</v>
      </c>
      <c r="B80" s="52">
        <v>3000</v>
      </c>
      <c r="C80" s="52">
        <v>3</v>
      </c>
      <c r="D80" s="52">
        <v>8.67</v>
      </c>
      <c r="E80" s="52">
        <f t="shared" si="8"/>
        <v>50.248286280793096</v>
      </c>
      <c r="F80" s="52">
        <f t="shared" si="9"/>
        <v>5.7956500900568741</v>
      </c>
      <c r="G80" s="47">
        <f t="shared" si="7"/>
        <v>1.2397695601317005E-2</v>
      </c>
      <c r="H80" s="48">
        <f t="shared" si="10"/>
        <v>467</v>
      </c>
      <c r="I80" s="49">
        <f t="shared" si="11"/>
        <v>5.7897238458150415</v>
      </c>
      <c r="J80" s="36">
        <v>1</v>
      </c>
      <c r="K80" s="35" t="str">
        <f t="shared" si="12"/>
        <v>21D3</v>
      </c>
      <c r="L80" s="80"/>
      <c r="M80" s="80">
        <v>20</v>
      </c>
      <c r="N80" s="80">
        <v>39</v>
      </c>
    </row>
    <row r="81" spans="1:14" s="39" customFormat="1" ht="12.75" thickBot="1" x14ac:dyDescent="0.25">
      <c r="A81" s="51">
        <v>76</v>
      </c>
      <c r="B81" s="52">
        <v>3000</v>
      </c>
      <c r="C81" s="52">
        <v>3</v>
      </c>
      <c r="D81" s="52">
        <v>8.67</v>
      </c>
      <c r="E81" s="52">
        <f t="shared" si="8"/>
        <v>47.546795773833374</v>
      </c>
      <c r="F81" s="52">
        <f t="shared" si="9"/>
        <v>5.4840594894848183</v>
      </c>
      <c r="G81" s="47">
        <f t="shared" si="7"/>
        <v>1.2397695601317005E-2</v>
      </c>
      <c r="H81" s="48">
        <f t="shared" si="10"/>
        <v>442</v>
      </c>
      <c r="I81" s="49">
        <f t="shared" si="11"/>
        <v>5.4797814557821161</v>
      </c>
      <c r="J81" s="36">
        <v>1</v>
      </c>
      <c r="K81" s="35" t="str">
        <f t="shared" si="12"/>
        <v>21BA</v>
      </c>
      <c r="L81" s="80"/>
      <c r="M81" s="80"/>
      <c r="N81" s="80"/>
    </row>
    <row r="82" spans="1:14" s="39" customFormat="1" ht="12.75" thickBot="1" x14ac:dyDescent="0.25">
      <c r="A82" s="51">
        <v>77</v>
      </c>
      <c r="B82" s="52">
        <v>3000</v>
      </c>
      <c r="C82" s="52">
        <v>3</v>
      </c>
      <c r="D82" s="52">
        <v>8.67</v>
      </c>
      <c r="E82" s="52">
        <f t="shared" si="8"/>
        <v>44.990545065071174</v>
      </c>
      <c r="F82" s="52">
        <f t="shared" si="9"/>
        <v>5.1892208840912541</v>
      </c>
      <c r="G82" s="47">
        <f t="shared" si="7"/>
        <v>1.2397695601317005E-2</v>
      </c>
      <c r="H82" s="48">
        <f t="shared" si="10"/>
        <v>419</v>
      </c>
      <c r="I82" s="49">
        <f t="shared" si="11"/>
        <v>5.1946344569518255</v>
      </c>
      <c r="J82" s="36">
        <v>1</v>
      </c>
      <c r="K82" s="35" t="str">
        <f t="shared" si="12"/>
        <v>21A3</v>
      </c>
      <c r="L82" s="80"/>
      <c r="M82" s="80"/>
      <c r="N82" s="80">
        <v>40</v>
      </c>
    </row>
    <row r="83" spans="1:14" s="39" customFormat="1" ht="12.75" thickBot="1" x14ac:dyDescent="0.25">
      <c r="A83" s="51">
        <v>78</v>
      </c>
      <c r="B83" s="52">
        <v>3000</v>
      </c>
      <c r="C83" s="52">
        <v>3</v>
      </c>
      <c r="D83" s="52">
        <v>8.67</v>
      </c>
      <c r="E83" s="52">
        <f t="shared" si="8"/>
        <v>42.57172565067274</v>
      </c>
      <c r="F83" s="52">
        <f t="shared" si="9"/>
        <v>4.9102336390626</v>
      </c>
      <c r="G83" s="47">
        <f t="shared" si="7"/>
        <v>1.2397695601317005E-2</v>
      </c>
      <c r="H83" s="48">
        <f t="shared" si="10"/>
        <v>396</v>
      </c>
      <c r="I83" s="49">
        <f t="shared" si="11"/>
        <v>4.909487458121534</v>
      </c>
      <c r="J83" s="36">
        <v>1</v>
      </c>
      <c r="K83" s="35" t="str">
        <f t="shared" si="12"/>
        <v>218C</v>
      </c>
      <c r="L83" s="80"/>
      <c r="M83" s="80"/>
      <c r="N83" s="80"/>
    </row>
    <row r="84" spans="1:14" s="39" customFormat="1" ht="12.75" thickBot="1" x14ac:dyDescent="0.25">
      <c r="A84" s="51">
        <v>79</v>
      </c>
      <c r="B84" s="52">
        <v>3000</v>
      </c>
      <c r="C84" s="52">
        <v>3</v>
      </c>
      <c r="D84" s="52">
        <v>8.67</v>
      </c>
      <c r="E84" s="52">
        <f t="shared" si="8"/>
        <v>40.282948834135887</v>
      </c>
      <c r="F84" s="52">
        <f t="shared" si="9"/>
        <v>4.6462455402694216</v>
      </c>
      <c r="G84" s="47">
        <f t="shared" si="7"/>
        <v>1.2397695601317005E-2</v>
      </c>
      <c r="H84" s="48">
        <f t="shared" si="10"/>
        <v>375</v>
      </c>
      <c r="I84" s="49">
        <f t="shared" si="11"/>
        <v>4.6491358504938773</v>
      </c>
      <c r="J84" s="36">
        <v>1</v>
      </c>
      <c r="K84" s="35" t="str">
        <f t="shared" si="12"/>
        <v>2177</v>
      </c>
      <c r="L84" s="80">
        <v>11</v>
      </c>
      <c r="M84" s="80">
        <v>21</v>
      </c>
      <c r="N84" s="80">
        <v>41</v>
      </c>
    </row>
    <row r="85" spans="1:14" s="39" customFormat="1" ht="12.75" thickBot="1" x14ac:dyDescent="0.25">
      <c r="A85" s="51">
        <v>80</v>
      </c>
      <c r="B85" s="52">
        <v>3000</v>
      </c>
      <c r="C85" s="52">
        <v>3</v>
      </c>
      <c r="D85" s="52">
        <v>8.67</v>
      </c>
      <c r="E85" s="52">
        <f t="shared" si="8"/>
        <v>38.117223156256223</v>
      </c>
      <c r="F85" s="52">
        <f t="shared" si="9"/>
        <v>4.3964501910330132</v>
      </c>
      <c r="G85" s="47">
        <f t="shared" si="7"/>
        <v>1.2397695601317005E-2</v>
      </c>
      <c r="H85" s="48">
        <f t="shared" si="10"/>
        <v>355</v>
      </c>
      <c r="I85" s="49">
        <f t="shared" si="11"/>
        <v>4.4011819384675368</v>
      </c>
      <c r="J85" s="36">
        <v>1</v>
      </c>
      <c r="K85" s="35" t="str">
        <f t="shared" si="12"/>
        <v>2163</v>
      </c>
      <c r="L85" s="80"/>
      <c r="M85" s="80"/>
      <c r="N85" s="80"/>
    </row>
    <row r="86" spans="1:14" s="39" customFormat="1" ht="12.75" thickBot="1" x14ac:dyDescent="0.25">
      <c r="A86" s="51">
        <v>81</v>
      </c>
      <c r="B86" s="52">
        <v>3000</v>
      </c>
      <c r="C86" s="52">
        <v>3</v>
      </c>
      <c r="D86" s="52">
        <v>8.67</v>
      </c>
      <c r="E86" s="52">
        <f t="shared" si="8"/>
        <v>36.067933038522369</v>
      </c>
      <c r="F86" s="52">
        <f t="shared" si="9"/>
        <v>4.160084548849178</v>
      </c>
      <c r="G86" s="47">
        <f t="shared" si="7"/>
        <v>1.2397695601317005E-2</v>
      </c>
      <c r="H86" s="48">
        <f t="shared" si="10"/>
        <v>336</v>
      </c>
      <c r="I86" s="49">
        <f t="shared" si="11"/>
        <v>4.1656257220425141</v>
      </c>
      <c r="J86" s="36">
        <v>1</v>
      </c>
      <c r="K86" s="35" t="str">
        <f t="shared" si="12"/>
        <v>2150</v>
      </c>
      <c r="L86" s="80"/>
      <c r="M86" s="80"/>
      <c r="N86" s="80">
        <v>42</v>
      </c>
    </row>
    <row r="87" spans="1:14" s="39" customFormat="1" ht="12.75" thickBot="1" x14ac:dyDescent="0.25">
      <c r="A87" s="51">
        <v>82</v>
      </c>
      <c r="B87" s="52">
        <v>3000</v>
      </c>
      <c r="C87" s="52">
        <v>3</v>
      </c>
      <c r="D87" s="52">
        <v>8.67</v>
      </c>
      <c r="E87" s="52">
        <f t="shared" si="8"/>
        <v>34.128818574702905</v>
      </c>
      <c r="F87" s="52">
        <f t="shared" si="9"/>
        <v>3.936426594544741</v>
      </c>
      <c r="G87" s="47">
        <f t="shared" si="7"/>
        <v>1.2397695601317005E-2</v>
      </c>
      <c r="H87" s="48">
        <f t="shared" si="10"/>
        <v>318</v>
      </c>
      <c r="I87" s="49">
        <f t="shared" si="11"/>
        <v>3.9424672012188076</v>
      </c>
      <c r="J87" s="36">
        <v>1</v>
      </c>
      <c r="K87" s="35" t="str">
        <f t="shared" si="12"/>
        <v>213E</v>
      </c>
      <c r="L87" s="80"/>
      <c r="M87" s="80"/>
      <c r="N87" s="80"/>
    </row>
    <row r="88" spans="1:14" s="39" customFormat="1" ht="12.75" thickBot="1" x14ac:dyDescent="0.25">
      <c r="A88" s="51">
        <v>83</v>
      </c>
      <c r="B88" s="52">
        <v>3000</v>
      </c>
      <c r="C88" s="52">
        <v>3</v>
      </c>
      <c r="D88" s="52">
        <v>8.67</v>
      </c>
      <c r="E88" s="52">
        <f t="shared" si="8"/>
        <v>32.293956408895028</v>
      </c>
      <c r="F88" s="52">
        <f t="shared" si="9"/>
        <v>3.7247931267468313</v>
      </c>
      <c r="G88" s="47">
        <f t="shared" si="7"/>
        <v>1.2397695601317005E-2</v>
      </c>
      <c r="H88" s="48">
        <f t="shared" si="10"/>
        <v>300</v>
      </c>
      <c r="I88" s="49">
        <f t="shared" si="11"/>
        <v>3.7193086803951014</v>
      </c>
      <c r="J88" s="36">
        <v>1</v>
      </c>
      <c r="K88" s="35" t="str">
        <f t="shared" si="12"/>
        <v>212C</v>
      </c>
      <c r="L88" s="80"/>
      <c r="M88" s="80">
        <v>22</v>
      </c>
      <c r="N88" s="80">
        <v>43</v>
      </c>
    </row>
    <row r="89" spans="1:14" s="39" customFormat="1" ht="12.75" thickBot="1" x14ac:dyDescent="0.25">
      <c r="A89" s="51">
        <v>84</v>
      </c>
      <c r="B89" s="52">
        <v>3000</v>
      </c>
      <c r="C89" s="52">
        <v>3</v>
      </c>
      <c r="D89" s="52">
        <v>8.67</v>
      </c>
      <c r="E89" s="52">
        <f t="shared" si="8"/>
        <v>30.557741641623487</v>
      </c>
      <c r="F89" s="52">
        <f t="shared" si="9"/>
        <v>3.5245376749277377</v>
      </c>
      <c r="G89" s="47">
        <f t="shared" si="7"/>
        <v>1.2397695601317005E-2</v>
      </c>
      <c r="H89" s="48">
        <f t="shared" si="10"/>
        <v>284</v>
      </c>
      <c r="I89" s="49">
        <f t="shared" si="11"/>
        <v>3.5209455507740293</v>
      </c>
      <c r="J89" s="36">
        <v>1</v>
      </c>
      <c r="K89" s="35" t="str">
        <f t="shared" si="12"/>
        <v>211C</v>
      </c>
      <c r="L89" s="80"/>
      <c r="M89" s="80"/>
      <c r="N89" s="80"/>
    </row>
    <row r="90" spans="1:14" s="39" customFormat="1" ht="12.75" thickBot="1" x14ac:dyDescent="0.25">
      <c r="A90" s="51">
        <v>85</v>
      </c>
      <c r="B90" s="52">
        <v>3000</v>
      </c>
      <c r="C90" s="52">
        <v>3</v>
      </c>
      <c r="D90" s="52">
        <v>8.67</v>
      </c>
      <c r="E90" s="52">
        <f t="shared" si="8"/>
        <v>28.9148707087191</v>
      </c>
      <c r="F90" s="52">
        <f t="shared" si="9"/>
        <v>3.3350485246504151</v>
      </c>
      <c r="G90" s="47">
        <f t="shared" si="7"/>
        <v>1.2397695601317005E-2</v>
      </c>
      <c r="H90" s="48">
        <f t="shared" si="10"/>
        <v>269</v>
      </c>
      <c r="I90" s="49">
        <f t="shared" si="11"/>
        <v>3.3349801167542745</v>
      </c>
      <c r="J90" s="36">
        <v>1</v>
      </c>
      <c r="K90" s="35" t="str">
        <f t="shared" si="12"/>
        <v>210D</v>
      </c>
      <c r="L90" s="80"/>
      <c r="M90" s="80"/>
      <c r="N90" s="80">
        <v>44</v>
      </c>
    </row>
    <row r="91" spans="1:14" s="39" customFormat="1" ht="12.75" thickBot="1" x14ac:dyDescent="0.25">
      <c r="A91" s="51">
        <v>86</v>
      </c>
      <c r="B91" s="52">
        <v>3000</v>
      </c>
      <c r="C91" s="52">
        <v>3</v>
      </c>
      <c r="D91" s="52">
        <v>8.67</v>
      </c>
      <c r="E91" s="52">
        <f t="shared" si="8"/>
        <v>27.360325180677279</v>
      </c>
      <c r="F91" s="52">
        <f t="shared" si="9"/>
        <v>3.155746848982385</v>
      </c>
      <c r="G91" s="47">
        <f t="shared" si="7"/>
        <v>1.2397695601317005E-2</v>
      </c>
      <c r="H91" s="48">
        <f t="shared" si="10"/>
        <v>255</v>
      </c>
      <c r="I91" s="49">
        <f t="shared" si="11"/>
        <v>3.1614123783358363</v>
      </c>
      <c r="J91" s="36">
        <v>1</v>
      </c>
      <c r="K91" s="35" t="str">
        <f t="shared" si="12"/>
        <v>20FF</v>
      </c>
      <c r="L91" s="80"/>
      <c r="M91" s="80"/>
      <c r="N91" s="80"/>
    </row>
    <row r="92" spans="1:14" s="39" customFormat="1" ht="12.75" thickBot="1" x14ac:dyDescent="0.25">
      <c r="A92" s="51">
        <v>87</v>
      </c>
      <c r="B92" s="52">
        <v>3000</v>
      </c>
      <c r="C92" s="52">
        <v>3</v>
      </c>
      <c r="D92" s="52">
        <v>8.67</v>
      </c>
      <c r="E92" s="52">
        <f t="shared" si="8"/>
        <v>25.889356433009095</v>
      </c>
      <c r="F92" s="52">
        <f t="shared" si="9"/>
        <v>2.9860849403701377</v>
      </c>
      <c r="G92" s="47">
        <f t="shared" si="7"/>
        <v>1.2397695601317005E-2</v>
      </c>
      <c r="H92" s="48">
        <f t="shared" si="10"/>
        <v>241</v>
      </c>
      <c r="I92" s="49">
        <f t="shared" si="11"/>
        <v>2.9878446399173981</v>
      </c>
      <c r="J92" s="36">
        <v>1</v>
      </c>
      <c r="K92" s="35" t="str">
        <f t="shared" si="12"/>
        <v>20F1</v>
      </c>
      <c r="L92" s="80">
        <v>12</v>
      </c>
      <c r="M92" s="80">
        <v>23</v>
      </c>
      <c r="N92" s="80">
        <v>45</v>
      </c>
    </row>
    <row r="93" spans="1:14" s="39" customFormat="1" ht="12.75" thickBot="1" x14ac:dyDescent="0.25">
      <c r="A93" s="51">
        <v>88</v>
      </c>
      <c r="B93" s="52">
        <v>3000</v>
      </c>
      <c r="C93" s="52">
        <v>3</v>
      </c>
      <c r="D93" s="52">
        <v>8.67</v>
      </c>
      <c r="E93" s="52">
        <f t="shared" si="8"/>
        <v>24.497471140757757</v>
      </c>
      <c r="F93" s="52">
        <f t="shared" si="9"/>
        <v>2.8255445375729824</v>
      </c>
      <c r="G93" s="47">
        <f t="shared" ref="G93:G131" si="13">5*(22/10.82)*4.995/4096</f>
        <v>1.2397695601317005E-2</v>
      </c>
      <c r="H93" s="48">
        <f t="shared" si="10"/>
        <v>228</v>
      </c>
      <c r="I93" s="49">
        <f t="shared" si="11"/>
        <v>2.8266745971002774</v>
      </c>
      <c r="J93" s="36">
        <v>1</v>
      </c>
      <c r="K93" s="35" t="str">
        <f t="shared" si="12"/>
        <v>20E4</v>
      </c>
      <c r="L93" s="80"/>
      <c r="M93" s="80"/>
      <c r="N93" s="80"/>
    </row>
    <row r="94" spans="1:14" s="39" customFormat="1" ht="12.75" thickBot="1" x14ac:dyDescent="0.25">
      <c r="A94" s="51">
        <v>89</v>
      </c>
      <c r="B94" s="52">
        <v>3000</v>
      </c>
      <c r="C94" s="52">
        <v>3</v>
      </c>
      <c r="D94" s="52">
        <v>8.67</v>
      </c>
      <c r="E94" s="52">
        <f t="shared" si="8"/>
        <v>23.180417552871056</v>
      </c>
      <c r="F94" s="52">
        <f t="shared" si="9"/>
        <v>2.6736352425456813</v>
      </c>
      <c r="G94" s="47">
        <f t="shared" si="13"/>
        <v>1.2397695601317005E-2</v>
      </c>
      <c r="H94" s="48">
        <f t="shared" si="10"/>
        <v>216</v>
      </c>
      <c r="I94" s="49">
        <f t="shared" si="11"/>
        <v>2.6779022498844731</v>
      </c>
      <c r="J94" s="36">
        <v>1</v>
      </c>
      <c r="K94" s="35" t="str">
        <f t="shared" si="12"/>
        <v>20D8</v>
      </c>
      <c r="L94" s="80"/>
      <c r="M94" s="80"/>
      <c r="N94" s="80">
        <v>46</v>
      </c>
    </row>
    <row r="95" spans="1:14" s="39" customFormat="1" ht="12.75" thickBot="1" x14ac:dyDescent="0.25">
      <c r="A95" s="51">
        <v>90</v>
      </c>
      <c r="B95" s="52">
        <v>3000</v>
      </c>
      <c r="C95" s="52">
        <v>3</v>
      </c>
      <c r="D95" s="52">
        <v>8.67</v>
      </c>
      <c r="E95" s="52">
        <f t="shared" si="8"/>
        <v>21.934172504502513</v>
      </c>
      <c r="F95" s="52">
        <f t="shared" si="9"/>
        <v>2.5298930224339693</v>
      </c>
      <c r="G95" s="47">
        <f t="shared" si="13"/>
        <v>1.2397695601317005E-2</v>
      </c>
      <c r="H95" s="48">
        <f t="shared" si="10"/>
        <v>204</v>
      </c>
      <c r="I95" s="49">
        <f t="shared" si="11"/>
        <v>2.5291299026686689</v>
      </c>
      <c r="J95" s="36">
        <v>1</v>
      </c>
      <c r="K95" s="35" t="str">
        <f t="shared" si="12"/>
        <v>20CC</v>
      </c>
      <c r="L95" s="80"/>
      <c r="M95" s="80"/>
      <c r="N95" s="80"/>
    </row>
    <row r="96" spans="1:14" s="39" customFormat="1" ht="12.75" thickBot="1" x14ac:dyDescent="0.25">
      <c r="A96" s="51">
        <v>91</v>
      </c>
      <c r="B96" s="52">
        <v>3000</v>
      </c>
      <c r="C96" s="52">
        <v>3</v>
      </c>
      <c r="D96" s="52">
        <v>8.67</v>
      </c>
      <c r="E96" s="52">
        <f t="shared" si="8"/>
        <v>20.754929127568079</v>
      </c>
      <c r="F96" s="52">
        <f t="shared" si="9"/>
        <v>2.3938787921070448</v>
      </c>
      <c r="G96" s="47">
        <f t="shared" si="13"/>
        <v>1.2397695601317005E-2</v>
      </c>
      <c r="H96" s="48">
        <f t="shared" si="10"/>
        <v>193</v>
      </c>
      <c r="I96" s="49">
        <f t="shared" si="11"/>
        <v>2.3927552510541821</v>
      </c>
      <c r="J96" s="36">
        <v>1</v>
      </c>
      <c r="K96" s="35" t="str">
        <f t="shared" si="12"/>
        <v>20C1</v>
      </c>
      <c r="L96" s="80"/>
      <c r="M96" s="80">
        <v>24</v>
      </c>
      <c r="N96" s="80">
        <v>47</v>
      </c>
    </row>
    <row r="97" spans="1:14" s="39" customFormat="1" ht="12.75" thickBot="1" x14ac:dyDescent="0.25">
      <c r="A97" s="51">
        <v>92</v>
      </c>
      <c r="B97" s="52">
        <v>3000</v>
      </c>
      <c r="C97" s="52">
        <v>3</v>
      </c>
      <c r="D97" s="52">
        <v>8.67</v>
      </c>
      <c r="E97" s="52">
        <f t="shared" si="8"/>
        <v>19.639085222018238</v>
      </c>
      <c r="F97" s="52">
        <f t="shared" si="9"/>
        <v>2.2651770728971439</v>
      </c>
      <c r="G97" s="47">
        <f t="shared" si="13"/>
        <v>1.2397695601317005E-2</v>
      </c>
      <c r="H97" s="48">
        <f t="shared" si="10"/>
        <v>183</v>
      </c>
      <c r="I97" s="49">
        <f t="shared" si="11"/>
        <v>2.2687782950410118</v>
      </c>
      <c r="J97" s="36">
        <v>1</v>
      </c>
      <c r="K97" s="35" t="str">
        <f t="shared" si="12"/>
        <v>20B7</v>
      </c>
      <c r="L97" s="80"/>
      <c r="M97" s="80"/>
      <c r="N97" s="80"/>
    </row>
    <row r="98" spans="1:14" s="39" customFormat="1" ht="12.75" thickBot="1" x14ac:dyDescent="0.25">
      <c r="A98" s="51">
        <v>93</v>
      </c>
      <c r="B98" s="52">
        <v>3000</v>
      </c>
      <c r="C98" s="52">
        <v>3</v>
      </c>
      <c r="D98" s="52">
        <v>8.67</v>
      </c>
      <c r="E98" s="52">
        <f t="shared" si="8"/>
        <v>18.583232252303432</v>
      </c>
      <c r="F98" s="52">
        <f t="shared" si="9"/>
        <v>2.1433947234490693</v>
      </c>
      <c r="G98" s="47">
        <f t="shared" si="13"/>
        <v>1.2397695601317005E-2</v>
      </c>
      <c r="H98" s="48">
        <f t="shared" si="10"/>
        <v>173</v>
      </c>
      <c r="I98" s="49">
        <f t="shared" si="11"/>
        <v>2.144801339027842</v>
      </c>
      <c r="J98" s="36">
        <v>1</v>
      </c>
      <c r="K98" s="35" t="str">
        <f t="shared" si="12"/>
        <v>20AD</v>
      </c>
      <c r="L98" s="80"/>
      <c r="M98" s="80"/>
      <c r="N98" s="80">
        <v>48</v>
      </c>
    </row>
    <row r="99" spans="1:14" s="39" customFormat="1" ht="12.75" thickBot="1" x14ac:dyDescent="0.25">
      <c r="A99" s="51">
        <v>94</v>
      </c>
      <c r="B99" s="52">
        <v>3000</v>
      </c>
      <c r="C99" s="52">
        <v>3</v>
      </c>
      <c r="D99" s="52">
        <v>8.67</v>
      </c>
      <c r="E99" s="52">
        <f t="shared" si="8"/>
        <v>17.584144935420849</v>
      </c>
      <c r="F99" s="52">
        <f t="shared" si="9"/>
        <v>2.028159738802866</v>
      </c>
      <c r="G99" s="47">
        <f t="shared" si="13"/>
        <v>1.2397695601317005E-2</v>
      </c>
      <c r="H99" s="48">
        <f t="shared" si="10"/>
        <v>164</v>
      </c>
      <c r="I99" s="49">
        <f t="shared" si="11"/>
        <v>2.0332220786159887</v>
      </c>
      <c r="J99" s="36">
        <v>1</v>
      </c>
      <c r="K99" s="35" t="str">
        <f t="shared" si="12"/>
        <v>20A4</v>
      </c>
      <c r="L99" s="80"/>
      <c r="M99" s="80"/>
      <c r="N99" s="80"/>
    </row>
    <row r="100" spans="1:14" s="39" customFormat="1" ht="12.75" thickBot="1" x14ac:dyDescent="0.25">
      <c r="A100" s="51">
        <v>95</v>
      </c>
      <c r="B100" s="52">
        <v>3000</v>
      </c>
      <c r="C100" s="52">
        <v>3</v>
      </c>
      <c r="D100" s="52">
        <v>8.67</v>
      </c>
      <c r="E100" s="52">
        <f t="shared" si="8"/>
        <v>16.638771388737311</v>
      </c>
      <c r="F100" s="52">
        <f t="shared" si="9"/>
        <v>1.9191201140412124</v>
      </c>
      <c r="G100" s="47">
        <f t="shared" si="13"/>
        <v>1.2397695601317005E-2</v>
      </c>
      <c r="H100" s="48">
        <f t="shared" si="10"/>
        <v>155</v>
      </c>
      <c r="I100" s="49">
        <f t="shared" si="11"/>
        <v>1.9216428182041358</v>
      </c>
      <c r="J100" s="36">
        <v>1</v>
      </c>
      <c r="K100" s="35" t="str">
        <f t="shared" si="12"/>
        <v>209B</v>
      </c>
      <c r="L100" s="80">
        <v>13</v>
      </c>
      <c r="M100" s="80">
        <v>25</v>
      </c>
      <c r="N100" s="80">
        <v>49</v>
      </c>
    </row>
    <row r="101" spans="1:14" s="39" customFormat="1" ht="12.75" thickBot="1" x14ac:dyDescent="0.25">
      <c r="A101" s="51">
        <v>96</v>
      </c>
      <c r="B101" s="52">
        <v>3000</v>
      </c>
      <c r="C101" s="52">
        <v>3</v>
      </c>
      <c r="D101" s="52">
        <v>8.67</v>
      </c>
      <c r="E101" s="52">
        <f t="shared" si="8"/>
        <v>15.744223807493166</v>
      </c>
      <c r="F101" s="52">
        <f t="shared" si="9"/>
        <v>1.8159427690303536</v>
      </c>
      <c r="G101" s="47">
        <f t="shared" si="13"/>
        <v>1.2397695601317005E-2</v>
      </c>
      <c r="H101" s="48">
        <f t="shared" si="10"/>
        <v>146</v>
      </c>
      <c r="I101" s="49">
        <f t="shared" si="11"/>
        <v>1.8100635577922828</v>
      </c>
      <c r="J101" s="36">
        <v>1</v>
      </c>
      <c r="K101" s="35" t="str">
        <f t="shared" si="12"/>
        <v>2092</v>
      </c>
      <c r="L101" s="80"/>
      <c r="M101" s="80"/>
      <c r="N101" s="80"/>
    </row>
    <row r="102" spans="1:14" s="39" customFormat="1" ht="12.75" thickBot="1" x14ac:dyDescent="0.25">
      <c r="A102" s="51">
        <v>97</v>
      </c>
      <c r="B102" s="52">
        <v>3000</v>
      </c>
      <c r="C102" s="52">
        <v>3</v>
      </c>
      <c r="D102" s="52">
        <v>8.67</v>
      </c>
      <c r="E102" s="52">
        <f t="shared" si="8"/>
        <v>14.897769643510076</v>
      </c>
      <c r="F102" s="52">
        <f t="shared" si="9"/>
        <v>1.7183125309700202</v>
      </c>
      <c r="G102" s="47">
        <f t="shared" si="13"/>
        <v>1.2397695601317005E-2</v>
      </c>
      <c r="H102" s="48">
        <f t="shared" si="10"/>
        <v>139</v>
      </c>
      <c r="I102" s="49">
        <f t="shared" si="11"/>
        <v>1.7232796885830637</v>
      </c>
      <c r="J102" s="36">
        <v>1</v>
      </c>
      <c r="K102" s="35" t="str">
        <f t="shared" si="12"/>
        <v>208B</v>
      </c>
      <c r="L102" s="80"/>
      <c r="M102" s="80"/>
      <c r="N102" s="80">
        <v>50</v>
      </c>
    </row>
    <row r="103" spans="1:14" s="39" customFormat="1" ht="12.75" thickBot="1" x14ac:dyDescent="0.25">
      <c r="A103" s="51">
        <v>98</v>
      </c>
      <c r="B103" s="52">
        <v>3000</v>
      </c>
      <c r="C103" s="52">
        <v>3</v>
      </c>
      <c r="D103" s="52">
        <v>8.67</v>
      </c>
      <c r="E103" s="52">
        <f t="shared" si="8"/>
        <v>14.096823258156455</v>
      </c>
      <c r="F103" s="52">
        <f t="shared" si="9"/>
        <v>1.6259311716443432</v>
      </c>
      <c r="G103" s="47">
        <f t="shared" si="13"/>
        <v>1.2397695601317005E-2</v>
      </c>
      <c r="H103" s="48">
        <f t="shared" si="10"/>
        <v>131</v>
      </c>
      <c r="I103" s="49">
        <f t="shared" si="11"/>
        <v>1.6240981237725276</v>
      </c>
      <c r="J103" s="36">
        <v>1</v>
      </c>
      <c r="K103" s="35" t="str">
        <f t="shared" si="12"/>
        <v>2083</v>
      </c>
      <c r="L103" s="80"/>
      <c r="M103" s="80"/>
      <c r="N103" s="80"/>
    </row>
    <row r="104" spans="1:14" s="39" customFormat="1" ht="12.75" thickBot="1" x14ac:dyDescent="0.25">
      <c r="A104" s="51">
        <v>99</v>
      </c>
      <c r="B104" s="52">
        <v>3000</v>
      </c>
      <c r="C104" s="52">
        <v>3</v>
      </c>
      <c r="D104" s="52">
        <v>8.67</v>
      </c>
      <c r="E104" s="52">
        <f t="shared" si="8"/>
        <v>13.338938024073252</v>
      </c>
      <c r="F104" s="52">
        <f t="shared" si="9"/>
        <v>1.538516496432901</v>
      </c>
      <c r="G104" s="47">
        <f t="shared" si="13"/>
        <v>1.2397695601317005E-2</v>
      </c>
      <c r="H104" s="48">
        <f t="shared" si="10"/>
        <v>124</v>
      </c>
      <c r="I104" s="49">
        <f t="shared" si="11"/>
        <v>1.5373142545633087</v>
      </c>
      <c r="J104" s="36">
        <v>1</v>
      </c>
      <c r="K104" s="35" t="str">
        <f t="shared" si="12"/>
        <v>207C</v>
      </c>
      <c r="L104" s="80"/>
      <c r="M104" s="80">
        <v>26</v>
      </c>
      <c r="N104" s="80">
        <v>51</v>
      </c>
    </row>
    <row r="105" spans="1:14" s="39" customFormat="1" ht="12.75" thickBot="1" x14ac:dyDescent="0.25">
      <c r="A105" s="51">
        <v>100</v>
      </c>
      <c r="B105" s="52">
        <v>3000</v>
      </c>
      <c r="C105" s="52">
        <v>3</v>
      </c>
      <c r="D105" s="52">
        <v>8.67</v>
      </c>
      <c r="E105" s="52">
        <f t="shared" si="8"/>
        <v>12.621798851533313</v>
      </c>
      <c r="F105" s="52">
        <f t="shared" si="9"/>
        <v>1.4558014822991134</v>
      </c>
      <c r="G105" s="47">
        <f t="shared" si="13"/>
        <v>1.2397695601317005E-2</v>
      </c>
      <c r="H105" s="48">
        <f t="shared" si="10"/>
        <v>117</v>
      </c>
      <c r="I105" s="49">
        <f t="shared" si="11"/>
        <v>1.4505303853540896</v>
      </c>
      <c r="J105" s="36">
        <v>1</v>
      </c>
      <c r="K105" s="35" t="str">
        <f t="shared" si="12"/>
        <v>2075</v>
      </c>
      <c r="L105" s="80"/>
      <c r="M105" s="80"/>
      <c r="N105" s="80"/>
    </row>
    <row r="106" spans="1:14" s="39" customFormat="1" ht="12.75" thickBot="1" x14ac:dyDescent="0.25">
      <c r="A106" s="51">
        <v>101</v>
      </c>
      <c r="B106" s="52">
        <v>3000</v>
      </c>
      <c r="C106" s="52">
        <v>3</v>
      </c>
      <c r="D106" s="52">
        <v>8.67</v>
      </c>
      <c r="E106" s="52">
        <f t="shared" si="8"/>
        <v>11.943215116604909</v>
      </c>
      <c r="F106" s="52">
        <f t="shared" si="9"/>
        <v>1.377533462122827</v>
      </c>
      <c r="G106" s="47">
        <f t="shared" si="13"/>
        <v>1.2397695601317005E-2</v>
      </c>
      <c r="H106" s="48">
        <f t="shared" si="10"/>
        <v>111</v>
      </c>
      <c r="I106" s="49">
        <f t="shared" si="11"/>
        <v>1.3761442117461875</v>
      </c>
      <c r="J106" s="36">
        <v>1</v>
      </c>
      <c r="K106" s="35" t="str">
        <f t="shared" si="12"/>
        <v>206F</v>
      </c>
      <c r="L106" s="80"/>
      <c r="M106" s="80"/>
      <c r="N106" s="80">
        <v>52</v>
      </c>
    </row>
    <row r="107" spans="1:14" s="39" customFormat="1" ht="12.75" thickBot="1" x14ac:dyDescent="0.25">
      <c r="A107" s="51">
        <v>102</v>
      </c>
      <c r="B107" s="52">
        <v>3000</v>
      </c>
      <c r="C107" s="52">
        <v>3</v>
      </c>
      <c r="D107" s="52">
        <v>8.67</v>
      </c>
      <c r="E107" s="52">
        <f t="shared" si="8"/>
        <v>11.301113969517258</v>
      </c>
      <c r="F107" s="52">
        <f t="shared" si="9"/>
        <v>1.3034733528854969</v>
      </c>
      <c r="G107" s="47">
        <f t="shared" si="13"/>
        <v>1.2397695601317005E-2</v>
      </c>
      <c r="H107" s="48">
        <f t="shared" si="10"/>
        <v>105</v>
      </c>
      <c r="I107" s="49">
        <f t="shared" si="11"/>
        <v>1.3017580381382856</v>
      </c>
      <c r="J107" s="36">
        <v>1</v>
      </c>
      <c r="K107" s="35" t="str">
        <f t="shared" si="12"/>
        <v>2069</v>
      </c>
      <c r="L107" s="80"/>
      <c r="M107" s="80"/>
      <c r="N107" s="80"/>
    </row>
    <row r="108" spans="1:14" s="39" customFormat="1" ht="12.75" thickBot="1" x14ac:dyDescent="0.25">
      <c r="A108" s="51">
        <v>103</v>
      </c>
      <c r="B108" s="52">
        <v>3000</v>
      </c>
      <c r="C108" s="52">
        <v>3</v>
      </c>
      <c r="D108" s="52">
        <v>8.67</v>
      </c>
      <c r="E108" s="52">
        <f t="shared" si="8"/>
        <v>10.693534002787318</v>
      </c>
      <c r="F108" s="52">
        <f t="shared" si="9"/>
        <v>1.2333949253503251</v>
      </c>
      <c r="G108" s="47">
        <f t="shared" si="13"/>
        <v>1.2397695601317005E-2</v>
      </c>
      <c r="H108" s="48">
        <f t="shared" si="10"/>
        <v>99</v>
      </c>
      <c r="I108" s="49">
        <f t="shared" si="11"/>
        <v>1.2273718645303835</v>
      </c>
      <c r="J108" s="36">
        <v>1</v>
      </c>
      <c r="K108" s="35" t="str">
        <f t="shared" si="12"/>
        <v>2063</v>
      </c>
      <c r="L108" s="80">
        <v>14</v>
      </c>
      <c r="M108" s="80">
        <v>27</v>
      </c>
      <c r="N108" s="80">
        <v>53</v>
      </c>
    </row>
    <row r="109" spans="1:14" s="39" customFormat="1" ht="12.75" thickBot="1" x14ac:dyDescent="0.25">
      <c r="A109" s="51">
        <v>104</v>
      </c>
      <c r="B109" s="52">
        <v>3000</v>
      </c>
      <c r="C109" s="52">
        <v>3</v>
      </c>
      <c r="D109" s="52">
        <v>8.67</v>
      </c>
      <c r="E109" s="52">
        <f t="shared" si="8"/>
        <v>10.118619259766058</v>
      </c>
      <c r="F109" s="52">
        <f t="shared" si="9"/>
        <v>1.1670841130064658</v>
      </c>
      <c r="G109" s="47">
        <f t="shared" si="13"/>
        <v>1.2397695601317005E-2</v>
      </c>
      <c r="H109" s="48">
        <f t="shared" si="10"/>
        <v>94</v>
      </c>
      <c r="I109" s="49">
        <f t="shared" si="11"/>
        <v>1.1653833865237986</v>
      </c>
      <c r="J109" s="36">
        <v>1</v>
      </c>
      <c r="K109" s="35" t="str">
        <f t="shared" si="12"/>
        <v>205E</v>
      </c>
      <c r="L109" s="80"/>
      <c r="M109" s="80"/>
      <c r="N109" s="80"/>
    </row>
    <row r="110" spans="1:14" s="39" customFormat="1" ht="12.75" thickBot="1" x14ac:dyDescent="0.25">
      <c r="A110" s="51">
        <v>105</v>
      </c>
      <c r="B110" s="52">
        <v>3000</v>
      </c>
      <c r="C110" s="52">
        <v>3</v>
      </c>
      <c r="D110" s="52">
        <v>8.67</v>
      </c>
      <c r="E110" s="52">
        <f t="shared" si="8"/>
        <v>9.5746135653022773</v>
      </c>
      <c r="F110" s="52">
        <f t="shared" si="9"/>
        <v>1.1043383581663526</v>
      </c>
      <c r="G110" s="47">
        <f t="shared" si="13"/>
        <v>1.2397695601317005E-2</v>
      </c>
      <c r="H110" s="48">
        <f t="shared" si="10"/>
        <v>89</v>
      </c>
      <c r="I110" s="49">
        <f t="shared" si="11"/>
        <v>1.1033949085172134</v>
      </c>
      <c r="J110" s="36">
        <v>1</v>
      </c>
      <c r="K110" s="35" t="str">
        <f t="shared" si="12"/>
        <v>2059</v>
      </c>
      <c r="L110" s="80"/>
      <c r="M110" s="80"/>
      <c r="N110" s="80">
        <v>54</v>
      </c>
    </row>
    <row r="111" spans="1:14" s="39" customFormat="1" ht="12.75" thickBot="1" x14ac:dyDescent="0.25">
      <c r="A111" s="51">
        <v>106</v>
      </c>
      <c r="B111" s="52">
        <v>3000</v>
      </c>
      <c r="C111" s="52">
        <v>3</v>
      </c>
      <c r="D111" s="52">
        <v>8.67</v>
      </c>
      <c r="E111" s="52">
        <f t="shared" si="8"/>
        <v>9.0598551612060412</v>
      </c>
      <c r="F111" s="52">
        <f t="shared" si="9"/>
        <v>1.0449659932186899</v>
      </c>
      <c r="G111" s="47">
        <f t="shared" si="13"/>
        <v>1.2397695601317005E-2</v>
      </c>
      <c r="H111" s="48">
        <f t="shared" si="10"/>
        <v>84</v>
      </c>
      <c r="I111" s="49">
        <f t="shared" si="11"/>
        <v>1.0414064305106285</v>
      </c>
      <c r="J111" s="36">
        <v>1</v>
      </c>
      <c r="K111" s="35" t="str">
        <f t="shared" si="12"/>
        <v>2054</v>
      </c>
      <c r="L111" s="80"/>
      <c r="M111" s="80"/>
      <c r="N111" s="80"/>
    </row>
    <row r="112" spans="1:14" s="39" customFormat="1" ht="12.75" thickBot="1" x14ac:dyDescent="0.25">
      <c r="A112" s="51">
        <v>107</v>
      </c>
      <c r="B112" s="52">
        <v>3000</v>
      </c>
      <c r="C112" s="52">
        <v>3</v>
      </c>
      <c r="D112" s="52">
        <v>8.67</v>
      </c>
      <c r="E112" s="52">
        <f t="shared" si="8"/>
        <v>8.5727716301248353</v>
      </c>
      <c r="F112" s="52">
        <f t="shared" si="9"/>
        <v>0.98878565514703987</v>
      </c>
      <c r="G112" s="47">
        <f t="shared" si="13"/>
        <v>1.2397695601317005E-2</v>
      </c>
      <c r="H112" s="48">
        <f t="shared" si="10"/>
        <v>80</v>
      </c>
      <c r="I112" s="49">
        <f t="shared" si="11"/>
        <v>0.99181564810536038</v>
      </c>
      <c r="J112" s="36">
        <v>1</v>
      </c>
      <c r="K112" s="35" t="str">
        <f t="shared" si="12"/>
        <v>2050</v>
      </c>
      <c r="L112" s="80"/>
      <c r="M112" s="80">
        <v>28</v>
      </c>
      <c r="N112" s="80">
        <v>55</v>
      </c>
    </row>
    <row r="113" spans="1:14" s="39" customFormat="1" ht="12.75" thickBot="1" x14ac:dyDescent="0.25">
      <c r="A113" s="51">
        <v>108</v>
      </c>
      <c r="B113" s="52">
        <v>3000</v>
      </c>
      <c r="C113" s="52">
        <v>3</v>
      </c>
      <c r="D113" s="52">
        <v>8.67</v>
      </c>
      <c r="E113" s="52">
        <f t="shared" si="8"/>
        <v>8.1118750923265246</v>
      </c>
      <c r="F113" s="52">
        <f t="shared" si="9"/>
        <v>0.93562573152555073</v>
      </c>
      <c r="G113" s="47">
        <f t="shared" si="13"/>
        <v>1.2397695601317005E-2</v>
      </c>
      <c r="H113" s="48">
        <f t="shared" si="10"/>
        <v>75</v>
      </c>
      <c r="I113" s="49">
        <f t="shared" si="11"/>
        <v>0.92982717009877536</v>
      </c>
      <c r="J113" s="36">
        <v>1</v>
      </c>
      <c r="K113" s="35" t="str">
        <f t="shared" si="12"/>
        <v>204B</v>
      </c>
      <c r="L113" s="80"/>
      <c r="M113" s="80"/>
      <c r="N113" s="80"/>
    </row>
    <row r="114" spans="1:14" s="39" customFormat="1" ht="12.75" thickBot="1" x14ac:dyDescent="0.25">
      <c r="A114" s="51">
        <v>109</v>
      </c>
      <c r="B114" s="52">
        <v>3000</v>
      </c>
      <c r="C114" s="52">
        <v>3</v>
      </c>
      <c r="D114" s="52">
        <v>8.67</v>
      </c>
      <c r="E114" s="52">
        <f t="shared" si="8"/>
        <v>7.6757576607169327</v>
      </c>
      <c r="F114" s="52">
        <f t="shared" si="9"/>
        <v>0.88532383629953093</v>
      </c>
      <c r="G114" s="47">
        <f t="shared" si="13"/>
        <v>1.2397695601317005E-2</v>
      </c>
      <c r="H114" s="48">
        <f t="shared" si="10"/>
        <v>71</v>
      </c>
      <c r="I114" s="49">
        <f t="shared" si="11"/>
        <v>0.88023638769350732</v>
      </c>
      <c r="J114" s="36">
        <v>1</v>
      </c>
      <c r="K114" s="35" t="str">
        <f t="shared" si="12"/>
        <v>2047</v>
      </c>
      <c r="L114" s="80"/>
      <c r="M114" s="80"/>
      <c r="N114" s="80">
        <v>56</v>
      </c>
    </row>
    <row r="115" spans="1:14" s="39" customFormat="1" ht="12.75" thickBot="1" x14ac:dyDescent="0.25">
      <c r="A115" s="51">
        <v>110</v>
      </c>
      <c r="B115" s="52">
        <v>3000</v>
      </c>
      <c r="C115" s="52">
        <v>3</v>
      </c>
      <c r="D115" s="52">
        <v>8.67</v>
      </c>
      <c r="E115" s="52">
        <f t="shared" si="8"/>
        <v>7.2630871402085297</v>
      </c>
      <c r="F115" s="52">
        <f t="shared" si="9"/>
        <v>0.8377263137495421</v>
      </c>
      <c r="G115" s="47">
        <f t="shared" si="13"/>
        <v>1.2397695601317005E-2</v>
      </c>
      <c r="H115" s="48">
        <f t="shared" si="10"/>
        <v>68</v>
      </c>
      <c r="I115" s="49">
        <f t="shared" si="11"/>
        <v>0.84304330088955637</v>
      </c>
      <c r="J115" s="36">
        <v>1</v>
      </c>
      <c r="K115" s="35" t="str">
        <f t="shared" si="12"/>
        <v>2044</v>
      </c>
      <c r="L115" s="80"/>
      <c r="M115" s="80"/>
      <c r="N115" s="80"/>
    </row>
    <row r="116" spans="1:14" s="39" customFormat="1" ht="12.75" thickBot="1" x14ac:dyDescent="0.25">
      <c r="A116" s="51">
        <v>111</v>
      </c>
      <c r="B116" s="52">
        <v>3000</v>
      </c>
      <c r="C116" s="52">
        <v>3</v>
      </c>
      <c r="D116" s="52">
        <v>8.67</v>
      </c>
      <c r="E116" s="52">
        <f t="shared" si="8"/>
        <v>6.8726029583033128</v>
      </c>
      <c r="F116" s="52">
        <f t="shared" si="9"/>
        <v>0.79268776912379613</v>
      </c>
      <c r="G116" s="47">
        <f t="shared" si="13"/>
        <v>1.2397695601317005E-2</v>
      </c>
      <c r="H116" s="48">
        <f t="shared" si="10"/>
        <v>64</v>
      </c>
      <c r="I116" s="49">
        <f t="shared" si="11"/>
        <v>0.79345251848428833</v>
      </c>
      <c r="J116" s="36">
        <v>1</v>
      </c>
      <c r="K116" s="35" t="str">
        <f t="shared" si="12"/>
        <v>2040</v>
      </c>
      <c r="L116" s="80">
        <v>15</v>
      </c>
      <c r="M116" s="80">
        <v>29</v>
      </c>
      <c r="N116" s="80">
        <v>57</v>
      </c>
    </row>
    <row r="117" spans="1:14" s="39" customFormat="1" ht="12.75" thickBot="1" x14ac:dyDescent="0.25">
      <c r="A117" s="51">
        <v>112</v>
      </c>
      <c r="B117" s="52">
        <v>3000</v>
      </c>
      <c r="C117" s="52">
        <v>3</v>
      </c>
      <c r="D117" s="52">
        <v>8.67</v>
      </c>
      <c r="E117" s="52">
        <f t="shared" si="8"/>
        <v>6.5031123144590781</v>
      </c>
      <c r="F117" s="52">
        <f t="shared" si="9"/>
        <v>0.75007062450508399</v>
      </c>
      <c r="G117" s="47">
        <f t="shared" si="13"/>
        <v>1.2397695601317005E-2</v>
      </c>
      <c r="H117" s="48">
        <f t="shared" si="10"/>
        <v>61</v>
      </c>
      <c r="I117" s="49">
        <f t="shared" si="11"/>
        <v>0.75625943168033727</v>
      </c>
      <c r="J117" s="36">
        <v>1</v>
      </c>
      <c r="K117" s="35" t="str">
        <f t="shared" si="12"/>
        <v>203D</v>
      </c>
      <c r="L117" s="80"/>
      <c r="M117" s="80"/>
      <c r="N117" s="80"/>
    </row>
    <row r="118" spans="1:14" s="39" customFormat="1" ht="12.75" thickBot="1" x14ac:dyDescent="0.25">
      <c r="A118" s="51">
        <v>113</v>
      </c>
      <c r="B118" s="52">
        <v>3000</v>
      </c>
      <c r="C118" s="52">
        <v>3</v>
      </c>
      <c r="D118" s="52">
        <v>8.67</v>
      </c>
      <c r="E118" s="52">
        <f t="shared" si="8"/>
        <v>6.1534865364766915</v>
      </c>
      <c r="F118" s="52">
        <f t="shared" si="9"/>
        <v>0.70974469855555844</v>
      </c>
      <c r="G118" s="47">
        <f t="shared" si="13"/>
        <v>1.2397695601317005E-2</v>
      </c>
      <c r="H118" s="48">
        <f t="shared" si="10"/>
        <v>57</v>
      </c>
      <c r="I118" s="49">
        <f t="shared" si="11"/>
        <v>0.70666864927506934</v>
      </c>
      <c r="J118" s="36">
        <v>1</v>
      </c>
      <c r="K118" s="35" t="str">
        <f t="shared" si="12"/>
        <v>2039</v>
      </c>
      <c r="L118" s="80"/>
      <c r="M118" s="80"/>
      <c r="N118" s="80">
        <v>58</v>
      </c>
    </row>
    <row r="119" spans="1:14" s="39" customFormat="1" ht="12.75" thickBot="1" x14ac:dyDescent="0.25">
      <c r="A119" s="51">
        <v>114</v>
      </c>
      <c r="B119" s="52">
        <v>3000</v>
      </c>
      <c r="C119" s="52">
        <v>3</v>
      </c>
      <c r="D119" s="52">
        <v>8.67</v>
      </c>
      <c r="E119" s="52">
        <f t="shared" si="8"/>
        <v>5.8226576327783297</v>
      </c>
      <c r="F119" s="52">
        <f t="shared" si="9"/>
        <v>0.67158680885563204</v>
      </c>
      <c r="G119" s="47">
        <f t="shared" si="13"/>
        <v>1.2397695601317005E-2</v>
      </c>
      <c r="H119" s="48">
        <f t="shared" si="10"/>
        <v>54</v>
      </c>
      <c r="I119" s="49">
        <f t="shared" si="11"/>
        <v>0.66947556247111828</v>
      </c>
      <c r="J119" s="36">
        <v>1</v>
      </c>
      <c r="K119" s="35" t="str">
        <f t="shared" si="12"/>
        <v>2036</v>
      </c>
      <c r="L119" s="80"/>
      <c r="M119" s="80"/>
      <c r="N119" s="80"/>
    </row>
    <row r="120" spans="1:14" s="39" customFormat="1" ht="12.75" thickBot="1" x14ac:dyDescent="0.25">
      <c r="A120" s="51">
        <v>115</v>
      </c>
      <c r="B120" s="52">
        <v>3000</v>
      </c>
      <c r="C120" s="52">
        <v>3</v>
      </c>
      <c r="D120" s="52">
        <v>8.67</v>
      </c>
      <c r="E120" s="52">
        <f t="shared" si="8"/>
        <v>5.5096150300450351</v>
      </c>
      <c r="F120" s="52">
        <f t="shared" si="9"/>
        <v>0.63548039562226477</v>
      </c>
      <c r="G120" s="47">
        <f t="shared" si="13"/>
        <v>1.2397695601317005E-2</v>
      </c>
      <c r="H120" s="48">
        <f t="shared" si="10"/>
        <v>51</v>
      </c>
      <c r="I120" s="49">
        <f t="shared" si="11"/>
        <v>0.63228247566716722</v>
      </c>
      <c r="J120" s="36">
        <v>1</v>
      </c>
      <c r="K120" s="35" t="str">
        <f t="shared" si="12"/>
        <v>2033</v>
      </c>
      <c r="L120" s="80"/>
      <c r="M120" s="80">
        <v>30</v>
      </c>
      <c r="N120" s="80">
        <v>59</v>
      </c>
    </row>
    <row r="121" spans="1:14" s="39" customFormat="1" ht="12.75" thickBot="1" x14ac:dyDescent="0.25">
      <c r="A121" s="51">
        <v>116</v>
      </c>
      <c r="B121" s="52">
        <v>3000</v>
      </c>
      <c r="C121" s="52">
        <v>3</v>
      </c>
      <c r="D121" s="52">
        <v>8.67</v>
      </c>
      <c r="E121" s="52">
        <f t="shared" si="8"/>
        <v>5.2134024862481221</v>
      </c>
      <c r="F121" s="52">
        <f t="shared" si="9"/>
        <v>0.60131516565722287</v>
      </c>
      <c r="G121" s="47">
        <f t="shared" si="13"/>
        <v>1.2397695601317005E-2</v>
      </c>
      <c r="H121" s="48">
        <f t="shared" si="10"/>
        <v>49</v>
      </c>
      <c r="I121" s="49">
        <f t="shared" si="11"/>
        <v>0.60748708446453326</v>
      </c>
      <c r="J121" s="36">
        <v>1</v>
      </c>
      <c r="K121" s="35" t="str">
        <f t="shared" si="12"/>
        <v>2031</v>
      </c>
      <c r="L121" s="80"/>
      <c r="M121" s="80"/>
      <c r="N121" s="80"/>
    </row>
    <row r="122" spans="1:14" s="39" customFormat="1" ht="12.75" thickBot="1" x14ac:dyDescent="0.25">
      <c r="A122" s="51">
        <v>117</v>
      </c>
      <c r="B122" s="52">
        <v>3000</v>
      </c>
      <c r="C122" s="52">
        <v>3</v>
      </c>
      <c r="D122" s="52">
        <v>8.67</v>
      </c>
      <c r="E122" s="52">
        <f t="shared" si="8"/>
        <v>4.9331151696447915</v>
      </c>
      <c r="F122" s="52">
        <f t="shared" si="9"/>
        <v>0.56898675543769217</v>
      </c>
      <c r="G122" s="47">
        <f t="shared" si="13"/>
        <v>1.2397695601317005E-2</v>
      </c>
      <c r="H122" s="48">
        <f t="shared" si="10"/>
        <v>46</v>
      </c>
      <c r="I122" s="49">
        <f t="shared" si="11"/>
        <v>0.5702939976605822</v>
      </c>
      <c r="J122" s="36">
        <v>1</v>
      </c>
      <c r="K122" s="35" t="str">
        <f t="shared" si="12"/>
        <v>202E</v>
      </c>
      <c r="L122" s="80"/>
      <c r="M122" s="80"/>
      <c r="N122" s="80">
        <v>60</v>
      </c>
    </row>
    <row r="123" spans="1:14" s="39" customFormat="1" ht="12.75" thickBot="1" x14ac:dyDescent="0.25">
      <c r="A123" s="51">
        <v>118</v>
      </c>
      <c r="B123" s="52">
        <v>3000</v>
      </c>
      <c r="C123" s="52">
        <v>3</v>
      </c>
      <c r="D123" s="52">
        <v>8.67</v>
      </c>
      <c r="E123" s="52">
        <f t="shared" si="8"/>
        <v>4.6678968948152209</v>
      </c>
      <c r="F123" s="52">
        <f t="shared" si="9"/>
        <v>0.53839641232009472</v>
      </c>
      <c r="G123" s="47">
        <f t="shared" si="13"/>
        <v>1.2397695601317005E-2</v>
      </c>
      <c r="H123" s="48">
        <f t="shared" si="10"/>
        <v>43</v>
      </c>
      <c r="I123" s="49">
        <f t="shared" si="11"/>
        <v>0.53310091085663125</v>
      </c>
      <c r="J123" s="36">
        <v>1</v>
      </c>
      <c r="K123" s="35" t="str">
        <f t="shared" si="12"/>
        <v>202B</v>
      </c>
      <c r="L123" s="80"/>
      <c r="M123" s="80"/>
      <c r="N123" s="80"/>
    </row>
    <row r="124" spans="1:14" s="39" customFormat="1" ht="12.75" thickBot="1" x14ac:dyDescent="0.25">
      <c r="A124" s="51">
        <v>119</v>
      </c>
      <c r="B124" s="52">
        <v>3000</v>
      </c>
      <c r="C124" s="52">
        <v>3</v>
      </c>
      <c r="D124" s="52">
        <v>8.67</v>
      </c>
      <c r="E124" s="52">
        <f t="shared" si="8"/>
        <v>4.4169375072981527</v>
      </c>
      <c r="F124" s="52">
        <f t="shared" si="9"/>
        <v>0.50945069288329325</v>
      </c>
      <c r="G124" s="47">
        <f t="shared" si="13"/>
        <v>1.2397695601317005E-2</v>
      </c>
      <c r="H124" s="48">
        <f t="shared" si="10"/>
        <v>41</v>
      </c>
      <c r="I124" s="49">
        <f t="shared" si="11"/>
        <v>0.50830551965399717</v>
      </c>
      <c r="J124" s="36">
        <v>1</v>
      </c>
      <c r="K124" s="35" t="str">
        <f t="shared" si="12"/>
        <v>2029</v>
      </c>
      <c r="L124" s="80">
        <v>16</v>
      </c>
      <c r="M124" s="80">
        <v>31</v>
      </c>
      <c r="N124" s="80">
        <v>61</v>
      </c>
    </row>
    <row r="125" spans="1:14" s="39" customFormat="1" ht="12.75" thickBot="1" x14ac:dyDescent="0.25">
      <c r="A125" s="51">
        <v>120</v>
      </c>
      <c r="B125" s="52">
        <v>3000</v>
      </c>
      <c r="C125" s="52">
        <v>3</v>
      </c>
      <c r="D125" s="52">
        <v>8.67</v>
      </c>
      <c r="E125" s="52">
        <f t="shared" si="8"/>
        <v>4.1794704088359058</v>
      </c>
      <c r="F125" s="52">
        <f t="shared" si="9"/>
        <v>0.48206117748972388</v>
      </c>
      <c r="G125" s="47">
        <f t="shared" si="13"/>
        <v>1.2397695601317005E-2</v>
      </c>
      <c r="H125" s="48">
        <f t="shared" si="10"/>
        <v>39</v>
      </c>
      <c r="I125" s="49">
        <f t="shared" si="11"/>
        <v>0.48351012845136321</v>
      </c>
      <c r="J125" s="36">
        <v>1</v>
      </c>
      <c r="K125" s="35" t="str">
        <f t="shared" si="12"/>
        <v>2027</v>
      </c>
      <c r="L125" s="80"/>
      <c r="M125" s="80"/>
      <c r="N125" s="80"/>
    </row>
    <row r="126" spans="1:14" s="39" customFormat="1" ht="12.75" thickBot="1" x14ac:dyDescent="0.25">
      <c r="A126" s="51">
        <v>121</v>
      </c>
      <c r="B126" s="52">
        <v>3000</v>
      </c>
      <c r="C126" s="52">
        <v>3</v>
      </c>
      <c r="D126" s="52">
        <v>8.67</v>
      </c>
      <c r="E126" s="52">
        <f t="shared" si="8"/>
        <v>3.9547702156692188</v>
      </c>
      <c r="F126" s="52">
        <f t="shared" si="9"/>
        <v>0.4561442001925281</v>
      </c>
      <c r="G126" s="47">
        <f t="shared" si="13"/>
        <v>1.2397695601317005E-2</v>
      </c>
      <c r="H126" s="48">
        <f t="shared" si="10"/>
        <v>37</v>
      </c>
      <c r="I126" s="49">
        <f t="shared" si="11"/>
        <v>0.45871473724872919</v>
      </c>
      <c r="J126" s="36">
        <v>1</v>
      </c>
      <c r="K126" s="35" t="str">
        <f t="shared" si="12"/>
        <v>2025</v>
      </c>
      <c r="L126" s="80"/>
      <c r="M126" s="80"/>
      <c r="N126" s="80">
        <v>62</v>
      </c>
    </row>
    <row r="127" spans="1:14" s="39" customFormat="1" ht="12.75" thickBot="1" x14ac:dyDescent="0.25">
      <c r="A127" s="51">
        <v>122</v>
      </c>
      <c r="B127" s="52">
        <v>3000</v>
      </c>
      <c r="C127" s="52">
        <v>3</v>
      </c>
      <c r="D127" s="52">
        <v>8.67</v>
      </c>
      <c r="E127" s="52">
        <f t="shared" si="8"/>
        <v>3.7421505427288264</v>
      </c>
      <c r="F127" s="52">
        <f t="shared" si="9"/>
        <v>0.43162059316364781</v>
      </c>
      <c r="G127" s="47">
        <f t="shared" si="13"/>
        <v>1.2397695601317005E-2</v>
      </c>
      <c r="H127" s="48">
        <f t="shared" si="10"/>
        <v>35</v>
      </c>
      <c r="I127" s="49">
        <f t="shared" si="11"/>
        <v>0.43391934604609517</v>
      </c>
      <c r="J127" s="36">
        <v>1</v>
      </c>
      <c r="K127" s="35" t="str">
        <f t="shared" si="12"/>
        <v>2023</v>
      </c>
      <c r="L127" s="80"/>
      <c r="M127" s="80"/>
      <c r="N127" s="80"/>
    </row>
    <row r="128" spans="1:14" s="39" customFormat="1" ht="12.75" thickBot="1" x14ac:dyDescent="0.25">
      <c r="A128" s="51">
        <v>123</v>
      </c>
      <c r="B128" s="52">
        <v>3000</v>
      </c>
      <c r="C128" s="52">
        <v>3</v>
      </c>
      <c r="D128" s="52">
        <v>8.67</v>
      </c>
      <c r="E128" s="52">
        <f t="shared" si="8"/>
        <v>3.5409619069551854</v>
      </c>
      <c r="F128" s="52">
        <f t="shared" si="9"/>
        <v>0.40841544486218978</v>
      </c>
      <c r="G128" s="47">
        <f t="shared" si="13"/>
        <v>1.2397695601317005E-2</v>
      </c>
      <c r="H128" s="48">
        <f t="shared" si="10"/>
        <v>33</v>
      </c>
      <c r="I128" s="49">
        <f t="shared" si="11"/>
        <v>0.40912395484346115</v>
      </c>
      <c r="J128" s="36">
        <v>1</v>
      </c>
      <c r="K128" s="35" t="str">
        <f t="shared" si="12"/>
        <v>2021</v>
      </c>
      <c r="L128" s="80"/>
      <c r="M128" s="80">
        <v>32</v>
      </c>
      <c r="N128" s="80">
        <v>63</v>
      </c>
    </row>
    <row r="129" spans="1:14" s="39" customFormat="1" ht="12.75" thickBot="1" x14ac:dyDescent="0.25">
      <c r="A129" s="51">
        <v>124</v>
      </c>
      <c r="B129" s="52">
        <v>3000</v>
      </c>
      <c r="C129" s="52">
        <v>3</v>
      </c>
      <c r="D129" s="52">
        <v>8.67</v>
      </c>
      <c r="E129" s="52">
        <f t="shared" si="8"/>
        <v>3.3505897433416809</v>
      </c>
      <c r="F129" s="52">
        <f t="shared" si="9"/>
        <v>0.3864578712043461</v>
      </c>
      <c r="G129" s="47">
        <f t="shared" si="13"/>
        <v>1.2397695601317005E-2</v>
      </c>
      <c r="H129" s="48">
        <f t="shared" si="10"/>
        <v>31</v>
      </c>
      <c r="I129" s="49">
        <f t="shared" si="11"/>
        <v>0.38432856364082718</v>
      </c>
      <c r="J129" s="36">
        <v>1</v>
      </c>
      <c r="K129" s="35" t="str">
        <f t="shared" si="12"/>
        <v>201F</v>
      </c>
      <c r="L129" s="80"/>
      <c r="M129" s="80"/>
      <c r="N129" s="80"/>
    </row>
    <row r="130" spans="1:14" s="39" customFormat="1" ht="12.75" thickBot="1" x14ac:dyDescent="0.25">
      <c r="A130" s="51">
        <v>125</v>
      </c>
      <c r="B130" s="52">
        <v>3000</v>
      </c>
      <c r="C130" s="52">
        <v>3</v>
      </c>
      <c r="D130" s="52">
        <v>8.67</v>
      </c>
      <c r="E130" s="52">
        <f t="shared" si="8"/>
        <v>3.1704525276409736</v>
      </c>
      <c r="F130" s="52">
        <f t="shared" si="9"/>
        <v>0.36568079903586775</v>
      </c>
      <c r="G130" s="47">
        <f t="shared" si="13"/>
        <v>1.2397695601317005E-2</v>
      </c>
      <c r="H130" s="48">
        <f t="shared" si="10"/>
        <v>29</v>
      </c>
      <c r="I130" s="49">
        <f t="shared" si="11"/>
        <v>0.35953317243819316</v>
      </c>
      <c r="J130" s="36">
        <v>1</v>
      </c>
      <c r="K130" s="35" t="str">
        <f t="shared" si="12"/>
        <v>201D</v>
      </c>
      <c r="L130" s="80"/>
      <c r="M130" s="80"/>
      <c r="N130" s="80">
        <v>64</v>
      </c>
    </row>
    <row r="131" spans="1:14" s="39" customFormat="1" ht="12.75" thickBot="1" x14ac:dyDescent="0.25">
      <c r="A131" s="51">
        <v>126</v>
      </c>
      <c r="B131" s="52">
        <v>3000</v>
      </c>
      <c r="C131" s="52">
        <v>3</v>
      </c>
      <c r="D131" s="52">
        <v>8.67</v>
      </c>
      <c r="E131" s="52">
        <f t="shared" si="8"/>
        <v>2.9999999999999973</v>
      </c>
      <c r="F131" s="52">
        <f t="shared" si="9"/>
        <v>0.34602076124567444</v>
      </c>
      <c r="G131" s="47">
        <f t="shared" si="13"/>
        <v>1.2397695601317005E-2</v>
      </c>
      <c r="H131" s="48">
        <f t="shared" si="10"/>
        <v>28</v>
      </c>
      <c r="I131" s="49">
        <f t="shared" si="11"/>
        <v>0.34713547683687612</v>
      </c>
      <c r="J131" s="36">
        <v>1</v>
      </c>
      <c r="K131" s="35" t="str">
        <f t="shared" si="12"/>
        <v>201C</v>
      </c>
      <c r="L131" s="80"/>
      <c r="M131" s="80"/>
      <c r="N131" s="80"/>
    </row>
  </sheetData>
  <mergeCells count="4">
    <mergeCell ref="A1:K1"/>
    <mergeCell ref="O4:Q4"/>
    <mergeCell ref="T12:T14"/>
    <mergeCell ref="T16:T18"/>
  </mergeCells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S131"/>
  <sheetViews>
    <sheetView tabSelected="1" workbookViewId="0">
      <selection activeCell="F40" sqref="F40"/>
    </sheetView>
  </sheetViews>
  <sheetFormatPr baseColWidth="10" defaultRowHeight="14.25" x14ac:dyDescent="0.2"/>
  <cols>
    <col min="1" max="1" width="8.7109375" style="40" customWidth="1"/>
    <col min="2" max="3" width="9.85546875" style="40" customWidth="1"/>
    <col min="4" max="4" width="9.42578125" style="40" customWidth="1"/>
    <col min="5" max="5" width="11.42578125" style="40"/>
    <col min="6" max="6" width="13.85546875" style="40" customWidth="1"/>
    <col min="7" max="7" width="10.28515625" style="40" customWidth="1"/>
    <col min="8" max="8" width="8" style="40" customWidth="1"/>
    <col min="9" max="9" width="9.28515625" style="40" customWidth="1"/>
    <col min="10" max="10" width="7.28515625" style="41" customWidth="1"/>
    <col min="11" max="11" width="8.85546875" style="41" customWidth="1"/>
    <col min="12" max="13" width="11.42578125" style="41"/>
    <col min="14" max="14" width="15.140625" style="41" customWidth="1"/>
    <col min="15" max="16384" width="11.42578125" style="41"/>
  </cols>
  <sheetData>
    <row r="1" spans="1:19" ht="23.25" x14ac:dyDescent="0.2">
      <c r="A1" s="116" t="s">
        <v>33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</row>
    <row r="2" spans="1:19" ht="15" thickBot="1" x14ac:dyDescent="0.25"/>
    <row r="3" spans="1:19" s="38" customFormat="1" ht="39" thickBot="1" x14ac:dyDescent="0.25">
      <c r="A3" s="50" t="s">
        <v>16</v>
      </c>
      <c r="B3" s="50" t="s">
        <v>17</v>
      </c>
      <c r="C3" s="50" t="s">
        <v>18</v>
      </c>
      <c r="D3" s="50" t="s">
        <v>22</v>
      </c>
      <c r="E3" s="50" t="s">
        <v>19</v>
      </c>
      <c r="F3" s="50" t="s">
        <v>20</v>
      </c>
      <c r="G3" s="46" t="s">
        <v>3</v>
      </c>
      <c r="H3" s="46" t="s">
        <v>4</v>
      </c>
      <c r="I3" s="46" t="s">
        <v>24</v>
      </c>
      <c r="J3" s="43" t="s">
        <v>5</v>
      </c>
      <c r="K3" s="42" t="s">
        <v>7</v>
      </c>
    </row>
    <row r="4" spans="1:19" s="39" customFormat="1" ht="12.75" thickBot="1" x14ac:dyDescent="0.25">
      <c r="A4" s="51">
        <v>1</v>
      </c>
      <c r="B4" s="52">
        <v>26010</v>
      </c>
      <c r="C4" s="52">
        <v>3000</v>
      </c>
      <c r="D4" s="52">
        <v>8.67</v>
      </c>
      <c r="E4" s="52">
        <f t="shared" ref="E4:E67" si="0">B4*(POWER(EXP((LN(B4/C4))/125),-(A4-1)))</f>
        <v>26010</v>
      </c>
      <c r="F4" s="52">
        <f t="shared" ref="F4:F67" si="1">E4/D4</f>
        <v>3000</v>
      </c>
      <c r="G4" s="47">
        <f>300*(22/10.82)*4.995/4096</f>
        <v>0.7438617360790204</v>
      </c>
      <c r="H4" s="48">
        <f>ROUND(F4/G4,0)</f>
        <v>4033</v>
      </c>
      <c r="I4" s="49">
        <f>H4*G4</f>
        <v>2999.9943816066893</v>
      </c>
      <c r="J4" s="36">
        <v>0</v>
      </c>
      <c r="K4" s="35" t="str">
        <f>DEC2HEX(H4+J4*8192,4)</f>
        <v>0FC1</v>
      </c>
      <c r="L4" s="39">
        <v>1</v>
      </c>
      <c r="M4" s="39">
        <v>1</v>
      </c>
      <c r="N4" s="117" t="s">
        <v>10</v>
      </c>
      <c r="O4" s="118"/>
      <c r="P4" s="119"/>
    </row>
    <row r="5" spans="1:19" s="39" customFormat="1" ht="12.75" thickBot="1" x14ac:dyDescent="0.25">
      <c r="A5" s="51">
        <v>1</v>
      </c>
      <c r="B5" s="52">
        <v>26010</v>
      </c>
      <c r="C5" s="52">
        <v>3000</v>
      </c>
      <c r="D5" s="52">
        <v>8.67</v>
      </c>
      <c r="E5" s="52">
        <f t="shared" si="0"/>
        <v>26010</v>
      </c>
      <c r="F5" s="52">
        <f t="shared" si="1"/>
        <v>3000</v>
      </c>
      <c r="G5" s="47">
        <f t="shared" ref="G5:G68" si="2">300*(22/10.82)*4.995/4096</f>
        <v>0.7438617360790204</v>
      </c>
      <c r="H5" s="48">
        <f t="shared" ref="H5:H68" si="3">ROUND(F5/G5,0)</f>
        <v>4033</v>
      </c>
      <c r="I5" s="49">
        <f t="shared" ref="I5:I68" si="4">H5*G5</f>
        <v>2999.9943816066893</v>
      </c>
      <c r="J5" s="36">
        <v>0</v>
      </c>
      <c r="K5" s="35" t="str">
        <f t="shared" ref="K5:K68" si="5">DEC2HEX(H5+J5*8192,4)</f>
        <v>0FC1</v>
      </c>
      <c r="L5" s="39">
        <v>2</v>
      </c>
      <c r="N5" s="37" t="s">
        <v>12</v>
      </c>
      <c r="O5" s="36" t="s">
        <v>13</v>
      </c>
      <c r="P5" s="36" t="s">
        <v>14</v>
      </c>
    </row>
    <row r="6" spans="1:19" s="39" customFormat="1" ht="12.75" thickBot="1" x14ac:dyDescent="0.25">
      <c r="A6" s="51">
        <v>1</v>
      </c>
      <c r="B6" s="52">
        <v>26010</v>
      </c>
      <c r="C6" s="52">
        <v>3000</v>
      </c>
      <c r="D6" s="52">
        <v>8.67</v>
      </c>
      <c r="E6" s="52">
        <f t="shared" si="0"/>
        <v>26010</v>
      </c>
      <c r="F6" s="52">
        <f t="shared" si="1"/>
        <v>3000</v>
      </c>
      <c r="G6" s="47">
        <f t="shared" si="2"/>
        <v>0.7438617360790204</v>
      </c>
      <c r="H6" s="48">
        <f t="shared" si="3"/>
        <v>4033</v>
      </c>
      <c r="I6" s="49">
        <f t="shared" si="4"/>
        <v>2999.9943816066893</v>
      </c>
      <c r="J6" s="36">
        <v>0</v>
      </c>
      <c r="K6" s="35" t="str">
        <f t="shared" si="5"/>
        <v>0FC1</v>
      </c>
      <c r="L6" s="39">
        <v>3</v>
      </c>
      <c r="N6" s="37" t="s">
        <v>11</v>
      </c>
      <c r="O6" s="36">
        <v>1</v>
      </c>
      <c r="P6" s="36">
        <v>0</v>
      </c>
    </row>
    <row r="7" spans="1:19" s="39" customFormat="1" ht="12.75" thickBot="1" x14ac:dyDescent="0.25">
      <c r="A7" s="51">
        <v>2</v>
      </c>
      <c r="B7" s="52">
        <v>26010</v>
      </c>
      <c r="C7" s="52">
        <v>3000</v>
      </c>
      <c r="D7" s="52">
        <v>8.67</v>
      </c>
      <c r="E7" s="52">
        <f t="shared" si="0"/>
        <v>25564.435035139442</v>
      </c>
      <c r="F7" s="52">
        <f t="shared" si="1"/>
        <v>2948.6084238915159</v>
      </c>
      <c r="G7" s="47">
        <f t="shared" si="2"/>
        <v>0.7438617360790204</v>
      </c>
      <c r="H7" s="48">
        <f t="shared" si="3"/>
        <v>3964</v>
      </c>
      <c r="I7" s="49">
        <f t="shared" si="4"/>
        <v>2948.6679218172367</v>
      </c>
      <c r="J7" s="36">
        <v>0</v>
      </c>
      <c r="K7" s="35" t="str">
        <f t="shared" si="5"/>
        <v>0F7C</v>
      </c>
      <c r="L7" s="39">
        <v>4</v>
      </c>
      <c r="N7" s="37" t="s">
        <v>15</v>
      </c>
      <c r="O7" s="36">
        <v>0</v>
      </c>
      <c r="P7" s="36">
        <v>1</v>
      </c>
    </row>
    <row r="8" spans="1:19" s="39" customFormat="1" ht="12.75" thickBot="1" x14ac:dyDescent="0.25">
      <c r="A8" s="51">
        <v>3</v>
      </c>
      <c r="B8" s="52">
        <v>26010</v>
      </c>
      <c r="C8" s="52">
        <v>3000</v>
      </c>
      <c r="D8" s="52">
        <v>8.67</v>
      </c>
      <c r="E8" s="52">
        <f t="shared" si="0"/>
        <v>25126.502832213188</v>
      </c>
      <c r="F8" s="52">
        <f t="shared" si="1"/>
        <v>2898.0972124813366</v>
      </c>
      <c r="G8" s="47">
        <f t="shared" si="2"/>
        <v>0.7438617360790204</v>
      </c>
      <c r="H8" s="48">
        <f t="shared" si="3"/>
        <v>3896</v>
      </c>
      <c r="I8" s="49">
        <f t="shared" si="4"/>
        <v>2898.0853237638635</v>
      </c>
      <c r="J8" s="36">
        <v>0</v>
      </c>
      <c r="K8" s="35" t="str">
        <f t="shared" si="5"/>
        <v>0F38</v>
      </c>
      <c r="L8" s="39">
        <v>1</v>
      </c>
      <c r="M8" s="39">
        <v>2</v>
      </c>
      <c r="N8" s="44" t="s">
        <v>21</v>
      </c>
      <c r="O8" s="45"/>
    </row>
    <row r="9" spans="1:19" s="39" customFormat="1" ht="12.75" thickBot="1" x14ac:dyDescent="0.25">
      <c r="A9" s="51">
        <v>4</v>
      </c>
      <c r="B9" s="52">
        <v>26010</v>
      </c>
      <c r="C9" s="52">
        <v>3000</v>
      </c>
      <c r="D9" s="52">
        <v>8.67</v>
      </c>
      <c r="E9" s="52">
        <f t="shared" si="0"/>
        <v>24696.072637999274</v>
      </c>
      <c r="F9" s="52">
        <f t="shared" si="1"/>
        <v>2848.4512846596626</v>
      </c>
      <c r="G9" s="47">
        <f t="shared" si="2"/>
        <v>0.7438617360790204</v>
      </c>
      <c r="H9" s="48">
        <f t="shared" si="3"/>
        <v>3829</v>
      </c>
      <c r="I9" s="49">
        <f t="shared" si="4"/>
        <v>2848.2465874465693</v>
      </c>
      <c r="J9" s="36">
        <v>0</v>
      </c>
      <c r="K9" s="35" t="str">
        <f t="shared" si="5"/>
        <v>0EF5</v>
      </c>
      <c r="L9" s="39">
        <v>2</v>
      </c>
      <c r="N9" s="45" t="s">
        <v>23</v>
      </c>
      <c r="O9" s="45"/>
      <c r="P9" s="45"/>
    </row>
    <row r="10" spans="1:19" s="39" customFormat="1" ht="12.75" thickBot="1" x14ac:dyDescent="0.25">
      <c r="A10" s="51">
        <v>5</v>
      </c>
      <c r="B10" s="52">
        <v>26010</v>
      </c>
      <c r="C10" s="52">
        <v>3000</v>
      </c>
      <c r="D10" s="52">
        <v>8.67</v>
      </c>
      <c r="E10" s="52">
        <f t="shared" si="0"/>
        <v>24273.015939147146</v>
      </c>
      <c r="F10" s="52">
        <f t="shared" si="1"/>
        <v>2799.6558176640306</v>
      </c>
      <c r="G10" s="47">
        <f t="shared" si="2"/>
        <v>0.7438617360790204</v>
      </c>
      <c r="H10" s="48">
        <f t="shared" si="3"/>
        <v>3764</v>
      </c>
      <c r="I10" s="49">
        <f t="shared" si="4"/>
        <v>2799.8955746014326</v>
      </c>
      <c r="J10" s="36">
        <v>0</v>
      </c>
      <c r="K10" s="35" t="str">
        <f t="shared" si="5"/>
        <v>0EB4</v>
      </c>
      <c r="L10" s="39">
        <v>3</v>
      </c>
    </row>
    <row r="11" spans="1:19" s="39" customFormat="1" ht="12.75" thickBot="1" x14ac:dyDescent="0.25">
      <c r="A11" s="51">
        <v>6</v>
      </c>
      <c r="B11" s="52">
        <v>26010</v>
      </c>
      <c r="C11" s="52">
        <v>3000</v>
      </c>
      <c r="D11" s="52">
        <v>8.67</v>
      </c>
      <c r="E11" s="52">
        <f t="shared" si="0"/>
        <v>23857.206423807434</v>
      </c>
      <c r="F11" s="52">
        <f t="shared" si="1"/>
        <v>2751.6962426536834</v>
      </c>
      <c r="G11" s="47">
        <f t="shared" si="2"/>
        <v>0.7438617360790204</v>
      </c>
      <c r="H11" s="48">
        <f t="shared" si="3"/>
        <v>3699</v>
      </c>
      <c r="I11" s="49">
        <f t="shared" si="4"/>
        <v>2751.5445617562964</v>
      </c>
      <c r="J11" s="36">
        <v>0</v>
      </c>
      <c r="K11" s="35" t="str">
        <f t="shared" si="5"/>
        <v>0E73</v>
      </c>
      <c r="L11" s="39">
        <v>4</v>
      </c>
    </row>
    <row r="12" spans="1:19" s="39" customFormat="1" ht="12.75" thickBot="1" x14ac:dyDescent="0.25">
      <c r="A12" s="51">
        <v>7</v>
      </c>
      <c r="B12" s="52">
        <v>26010</v>
      </c>
      <c r="C12" s="52">
        <v>3000</v>
      </c>
      <c r="D12" s="52">
        <v>8.67</v>
      </c>
      <c r="E12" s="52">
        <f t="shared" si="0"/>
        <v>23448.519943919127</v>
      </c>
      <c r="F12" s="52">
        <f t="shared" si="1"/>
        <v>2704.5582403597609</v>
      </c>
      <c r="G12" s="47">
        <f t="shared" si="2"/>
        <v>0.7438617360790204</v>
      </c>
      <c r="H12" s="48">
        <f t="shared" si="3"/>
        <v>3636</v>
      </c>
      <c r="I12" s="49">
        <f t="shared" si="4"/>
        <v>2704.6812723833182</v>
      </c>
      <c r="J12" s="36">
        <v>0</v>
      </c>
      <c r="K12" s="35" t="str">
        <f t="shared" si="5"/>
        <v>0E34</v>
      </c>
      <c r="M12" s="39">
        <v>3</v>
      </c>
      <c r="N12" s="53" t="s">
        <v>27</v>
      </c>
      <c r="O12" s="51">
        <v>0.8</v>
      </c>
      <c r="P12" s="51">
        <v>0.42</v>
      </c>
      <c r="Q12" s="51">
        <v>0.34</v>
      </c>
      <c r="R12" s="51">
        <v>0.27</v>
      </c>
      <c r="S12" s="120" t="s">
        <v>30</v>
      </c>
    </row>
    <row r="13" spans="1:19" s="39" customFormat="1" ht="12.75" thickBot="1" x14ac:dyDescent="0.25">
      <c r="A13" s="51">
        <v>8</v>
      </c>
      <c r="B13" s="52">
        <v>26010</v>
      </c>
      <c r="C13" s="52">
        <v>3000</v>
      </c>
      <c r="D13" s="52">
        <v>8.67</v>
      </c>
      <c r="E13" s="52">
        <f t="shared" si="0"/>
        <v>23046.834478142719</v>
      </c>
      <c r="F13" s="52">
        <f t="shared" si="1"/>
        <v>2658.2277368100022</v>
      </c>
      <c r="G13" s="47">
        <f t="shared" si="2"/>
        <v>0.7438617360790204</v>
      </c>
      <c r="H13" s="48">
        <f t="shared" si="3"/>
        <v>3574</v>
      </c>
      <c r="I13" s="49">
        <f t="shared" si="4"/>
        <v>2658.561844746419</v>
      </c>
      <c r="J13" s="36">
        <v>0</v>
      </c>
      <c r="K13" s="35" t="str">
        <f t="shared" si="5"/>
        <v>0DF6</v>
      </c>
      <c r="N13" s="53" t="s">
        <v>26</v>
      </c>
      <c r="O13" s="51">
        <v>1</v>
      </c>
      <c r="P13" s="51">
        <v>6</v>
      </c>
      <c r="Q13" s="51">
        <v>20</v>
      </c>
      <c r="R13" s="51">
        <v>60</v>
      </c>
      <c r="S13" s="120"/>
    </row>
    <row r="14" spans="1:19" s="39" customFormat="1" ht="12.75" thickBot="1" x14ac:dyDescent="0.25">
      <c r="A14" s="51">
        <v>9</v>
      </c>
      <c r="B14" s="52">
        <v>26010</v>
      </c>
      <c r="C14" s="52">
        <v>3000</v>
      </c>
      <c r="D14" s="52">
        <v>8.67</v>
      </c>
      <c r="E14" s="52">
        <f t="shared" si="0"/>
        <v>22652.030095428348</v>
      </c>
      <c r="F14" s="52">
        <f t="shared" si="1"/>
        <v>2612.6908991266837</v>
      </c>
      <c r="G14" s="47">
        <f t="shared" si="2"/>
        <v>0.7438617360790204</v>
      </c>
      <c r="H14" s="48">
        <f t="shared" si="3"/>
        <v>3512</v>
      </c>
      <c r="I14" s="49">
        <f t="shared" si="4"/>
        <v>2612.4424171095197</v>
      </c>
      <c r="J14" s="36">
        <v>0</v>
      </c>
      <c r="K14" s="35" t="str">
        <f t="shared" si="5"/>
        <v>0DB8</v>
      </c>
      <c r="N14" s="53" t="s">
        <v>28</v>
      </c>
      <c r="O14" s="51">
        <v>8.67</v>
      </c>
      <c r="P14" s="51">
        <v>8.48</v>
      </c>
      <c r="Q14" s="51">
        <v>8.57</v>
      </c>
      <c r="R14" s="51">
        <v>8.51</v>
      </c>
      <c r="S14" s="120"/>
    </row>
    <row r="15" spans="1:19" s="39" customFormat="1" ht="12.75" thickBot="1" x14ac:dyDescent="0.25">
      <c r="A15" s="51">
        <v>10</v>
      </c>
      <c r="B15" s="52">
        <v>26010</v>
      </c>
      <c r="C15" s="52">
        <v>3000</v>
      </c>
      <c r="D15" s="52">
        <v>8.67</v>
      </c>
      <c r="E15" s="52">
        <f t="shared" si="0"/>
        <v>22263.988919208055</v>
      </c>
      <c r="F15" s="52">
        <f t="shared" si="1"/>
        <v>2567.934131396546</v>
      </c>
      <c r="G15" s="47">
        <f t="shared" si="2"/>
        <v>0.7438617360790204</v>
      </c>
      <c r="H15" s="48">
        <f t="shared" si="3"/>
        <v>3452</v>
      </c>
      <c r="I15" s="49">
        <f t="shared" si="4"/>
        <v>2567.8107129447785</v>
      </c>
      <c r="J15" s="36">
        <v>0</v>
      </c>
      <c r="K15" s="35" t="str">
        <f t="shared" si="5"/>
        <v>0D7C</v>
      </c>
      <c r="N15" s="54"/>
      <c r="O15" s="55"/>
      <c r="P15" s="55"/>
      <c r="Q15" s="55"/>
      <c r="R15" s="55"/>
      <c r="S15" s="54"/>
    </row>
    <row r="16" spans="1:19" s="39" customFormat="1" ht="12.75" thickBot="1" x14ac:dyDescent="0.25">
      <c r="A16" s="51">
        <v>11</v>
      </c>
      <c r="B16" s="52">
        <v>26010</v>
      </c>
      <c r="C16" s="52">
        <v>3000</v>
      </c>
      <c r="D16" s="52">
        <v>8.67</v>
      </c>
      <c r="E16" s="52">
        <f t="shared" si="0"/>
        <v>21882.595092201413</v>
      </c>
      <c r="F16" s="52">
        <f t="shared" si="1"/>
        <v>2523.9440706114665</v>
      </c>
      <c r="G16" s="47">
        <f t="shared" si="2"/>
        <v>0.7438617360790204</v>
      </c>
      <c r="H16" s="48">
        <f t="shared" si="3"/>
        <v>3393</v>
      </c>
      <c r="I16" s="49">
        <f t="shared" si="4"/>
        <v>2523.9228705161163</v>
      </c>
      <c r="J16" s="36">
        <v>0</v>
      </c>
      <c r="K16" s="35" t="str">
        <f t="shared" si="5"/>
        <v>0D41</v>
      </c>
      <c r="M16" s="39">
        <v>4</v>
      </c>
      <c r="N16" s="53" t="s">
        <v>27</v>
      </c>
      <c r="O16" s="51">
        <v>0.8</v>
      </c>
      <c r="P16" s="51">
        <v>0.52</v>
      </c>
      <c r="Q16" s="51">
        <v>0.37</v>
      </c>
      <c r="R16" s="51">
        <v>0.28000000000000003</v>
      </c>
      <c r="S16" s="120" t="s">
        <v>29</v>
      </c>
    </row>
    <row r="17" spans="1:19" s="39" customFormat="1" ht="12" customHeight="1" thickBot="1" x14ac:dyDescent="0.25">
      <c r="A17" s="51">
        <v>12</v>
      </c>
      <c r="B17" s="52">
        <v>26010</v>
      </c>
      <c r="C17" s="52">
        <v>3000</v>
      </c>
      <c r="D17" s="52">
        <v>8.67</v>
      </c>
      <c r="E17" s="52">
        <f t="shared" si="0"/>
        <v>21507.734741824075</v>
      </c>
      <c r="F17" s="52">
        <f t="shared" si="1"/>
        <v>2480.7075826786709</v>
      </c>
      <c r="G17" s="47">
        <f t="shared" si="2"/>
        <v>0.7438617360790204</v>
      </c>
      <c r="H17" s="48">
        <f t="shared" si="3"/>
        <v>3335</v>
      </c>
      <c r="I17" s="49">
        <f t="shared" si="4"/>
        <v>2480.7788898235331</v>
      </c>
      <c r="J17" s="36">
        <v>0</v>
      </c>
      <c r="K17" s="35" t="str">
        <f t="shared" si="5"/>
        <v>0D07</v>
      </c>
      <c r="N17" s="53" t="s">
        <v>26</v>
      </c>
      <c r="O17" s="51">
        <v>20</v>
      </c>
      <c r="P17" s="51">
        <v>60</v>
      </c>
      <c r="Q17" s="51">
        <v>250</v>
      </c>
      <c r="R17" s="51">
        <v>1000</v>
      </c>
      <c r="S17" s="120"/>
    </row>
    <row r="18" spans="1:19" s="39" customFormat="1" ht="12" customHeight="1" thickBot="1" x14ac:dyDescent="0.25">
      <c r="A18" s="51">
        <v>13</v>
      </c>
      <c r="B18" s="52">
        <v>26010</v>
      </c>
      <c r="C18" s="52">
        <v>3000</v>
      </c>
      <c r="D18" s="52">
        <v>8.67</v>
      </c>
      <c r="E18" s="52">
        <f t="shared" si="0"/>
        <v>21139.295946188893</v>
      </c>
      <c r="F18" s="52">
        <f t="shared" si="1"/>
        <v>2438.2117584992957</v>
      </c>
      <c r="G18" s="47">
        <f t="shared" si="2"/>
        <v>0.7438617360790204</v>
      </c>
      <c r="H18" s="48">
        <f t="shared" si="3"/>
        <v>3278</v>
      </c>
      <c r="I18" s="49">
        <f t="shared" si="4"/>
        <v>2438.3787708670288</v>
      </c>
      <c r="J18" s="36">
        <v>0</v>
      </c>
      <c r="K18" s="35" t="str">
        <f t="shared" si="5"/>
        <v>0CCE</v>
      </c>
      <c r="N18" s="53" t="s">
        <v>28</v>
      </c>
      <c r="O18" s="51">
        <v>8.67</v>
      </c>
      <c r="P18" s="51">
        <v>8.6199999999999992</v>
      </c>
      <c r="Q18" s="51">
        <v>8.57</v>
      </c>
      <c r="R18" s="51">
        <v>8.51</v>
      </c>
      <c r="S18" s="120"/>
    </row>
    <row r="19" spans="1:19" s="39" customFormat="1" ht="12" customHeight="1" thickBot="1" x14ac:dyDescent="0.25">
      <c r="A19" s="51">
        <v>14</v>
      </c>
      <c r="B19" s="52">
        <v>26010</v>
      </c>
      <c r="C19" s="52">
        <v>3000</v>
      </c>
      <c r="D19" s="52">
        <v>8.67</v>
      </c>
      <c r="E19" s="52">
        <f t="shared" si="0"/>
        <v>20777.16870068945</v>
      </c>
      <c r="F19" s="52">
        <f t="shared" si="1"/>
        <v>2396.4439101141234</v>
      </c>
      <c r="G19" s="47">
        <f t="shared" si="2"/>
        <v>0.7438617360790204</v>
      </c>
      <c r="H19" s="48">
        <f t="shared" si="3"/>
        <v>3222</v>
      </c>
      <c r="I19" s="49">
        <f t="shared" si="4"/>
        <v>2396.7225136466036</v>
      </c>
      <c r="J19" s="36">
        <v>0</v>
      </c>
      <c r="K19" s="35" t="str">
        <f t="shared" si="5"/>
        <v>0C96</v>
      </c>
    </row>
    <row r="20" spans="1:19" s="39" customFormat="1" ht="12" customHeight="1" thickBot="1" x14ac:dyDescent="0.25">
      <c r="A20" s="51">
        <v>15</v>
      </c>
      <c r="B20" s="52">
        <v>26010</v>
      </c>
      <c r="C20" s="52">
        <v>3000</v>
      </c>
      <c r="D20" s="52">
        <v>8.67</v>
      </c>
      <c r="E20" s="52">
        <f t="shared" si="0"/>
        <v>20421.244885156015</v>
      </c>
      <c r="F20" s="52">
        <f t="shared" si="1"/>
        <v>2355.3915669153421</v>
      </c>
      <c r="G20" s="47">
        <f t="shared" si="2"/>
        <v>0.7438617360790204</v>
      </c>
      <c r="H20" s="48">
        <f t="shared" si="3"/>
        <v>3166</v>
      </c>
      <c r="I20" s="49">
        <f t="shared" si="4"/>
        <v>2355.0662564261784</v>
      </c>
      <c r="J20" s="36">
        <v>0</v>
      </c>
      <c r="K20" s="35" t="str">
        <f t="shared" si="5"/>
        <v>0C5E</v>
      </c>
      <c r="M20" s="39">
        <v>5</v>
      </c>
    </row>
    <row r="21" spans="1:19" s="39" customFormat="1" ht="12" customHeight="1" thickBot="1" x14ac:dyDescent="0.25">
      <c r="A21" s="51">
        <v>16</v>
      </c>
      <c r="B21" s="52">
        <v>26010</v>
      </c>
      <c r="C21" s="52">
        <v>3000</v>
      </c>
      <c r="D21" s="52">
        <v>8.67</v>
      </c>
      <c r="E21" s="52">
        <f t="shared" si="0"/>
        <v>20071.418231574182</v>
      </c>
      <c r="F21" s="52">
        <f t="shared" si="1"/>
        <v>2315.0424719232042</v>
      </c>
      <c r="G21" s="47">
        <f t="shared" si="2"/>
        <v>0.7438617360790204</v>
      </c>
      <c r="H21" s="48">
        <f t="shared" si="3"/>
        <v>3112</v>
      </c>
      <c r="I21" s="49">
        <f t="shared" si="4"/>
        <v>2314.8977226779116</v>
      </c>
      <c r="J21" s="36">
        <v>0</v>
      </c>
      <c r="K21" s="35" t="str">
        <f t="shared" si="5"/>
        <v>0C28</v>
      </c>
    </row>
    <row r="22" spans="1:19" s="39" customFormat="1" ht="12" customHeight="1" thickBot="1" x14ac:dyDescent="0.25">
      <c r="A22" s="51">
        <v>17</v>
      </c>
      <c r="B22" s="52">
        <v>26010</v>
      </c>
      <c r="C22" s="52">
        <v>3000</v>
      </c>
      <c r="D22" s="52">
        <v>8.67</v>
      </c>
      <c r="E22" s="52">
        <f t="shared" si="0"/>
        <v>19727.584292356467</v>
      </c>
      <c r="F22" s="52">
        <f t="shared" si="1"/>
        <v>2275.3845781264667</v>
      </c>
      <c r="G22" s="47">
        <f t="shared" si="2"/>
        <v>0.7438617360790204</v>
      </c>
      <c r="H22" s="48">
        <f t="shared" si="3"/>
        <v>3059</v>
      </c>
      <c r="I22" s="49">
        <f t="shared" si="4"/>
        <v>2275.4730506657233</v>
      </c>
      <c r="J22" s="36">
        <v>0</v>
      </c>
      <c r="K22" s="35" t="str">
        <f t="shared" si="5"/>
        <v>0BF3</v>
      </c>
    </row>
    <row r="23" spans="1:19" s="39" customFormat="1" ht="12" customHeight="1" thickBot="1" x14ac:dyDescent="0.25">
      <c r="A23" s="51">
        <v>18</v>
      </c>
      <c r="B23" s="52">
        <v>26010</v>
      </c>
      <c r="C23" s="52">
        <v>3000</v>
      </c>
      <c r="D23" s="52">
        <v>8.67</v>
      </c>
      <c r="E23" s="52">
        <f t="shared" si="0"/>
        <v>19389.640409157408</v>
      </c>
      <c r="F23" s="52">
        <f t="shared" si="1"/>
        <v>2236.4060448855143</v>
      </c>
      <c r="G23" s="47">
        <f t="shared" si="2"/>
        <v>0.7438617360790204</v>
      </c>
      <c r="H23" s="48">
        <f t="shared" si="3"/>
        <v>3006</v>
      </c>
      <c r="I23" s="49">
        <f t="shared" si="4"/>
        <v>2236.0483786535351</v>
      </c>
      <c r="J23" s="36">
        <v>0</v>
      </c>
      <c r="K23" s="35" t="str">
        <f t="shared" si="5"/>
        <v>0BBE</v>
      </c>
    </row>
    <row r="24" spans="1:19" s="39" customFormat="1" ht="12" customHeight="1" thickBot="1" x14ac:dyDescent="0.25">
      <c r="A24" s="51">
        <v>19</v>
      </c>
      <c r="B24" s="52">
        <v>26010</v>
      </c>
      <c r="C24" s="52">
        <v>3000</v>
      </c>
      <c r="D24" s="52">
        <v>8.67</v>
      </c>
      <c r="E24" s="52">
        <f t="shared" si="0"/>
        <v>19057.485682222956</v>
      </c>
      <c r="F24" s="52">
        <f t="shared" si="1"/>
        <v>2198.0952343971112</v>
      </c>
      <c r="G24" s="47">
        <f t="shared" si="2"/>
        <v>0.7438617360790204</v>
      </c>
      <c r="H24" s="48">
        <f t="shared" si="3"/>
        <v>2955</v>
      </c>
      <c r="I24" s="49">
        <f t="shared" si="4"/>
        <v>2198.1114301135053</v>
      </c>
      <c r="J24" s="36">
        <v>0</v>
      </c>
      <c r="K24" s="35" t="str">
        <f t="shared" si="5"/>
        <v>0B8B</v>
      </c>
      <c r="M24" s="39">
        <v>6</v>
      </c>
    </row>
    <row r="25" spans="1:19" s="39" customFormat="1" ht="12" customHeight="1" thickBot="1" x14ac:dyDescent="0.25">
      <c r="A25" s="51">
        <v>20</v>
      </c>
      <c r="B25" s="52">
        <v>26010</v>
      </c>
      <c r="C25" s="52">
        <v>3000</v>
      </c>
      <c r="D25" s="52">
        <v>8.67</v>
      </c>
      <c r="E25" s="52">
        <f t="shared" si="0"/>
        <v>18731.020940264854</v>
      </c>
      <c r="F25" s="52">
        <f t="shared" si="1"/>
        <v>2160.4407082197063</v>
      </c>
      <c r="G25" s="47">
        <f t="shared" si="2"/>
        <v>0.7438617360790204</v>
      </c>
      <c r="H25" s="48">
        <f t="shared" si="3"/>
        <v>2904</v>
      </c>
      <c r="I25" s="49">
        <f t="shared" si="4"/>
        <v>2160.1744815734751</v>
      </c>
      <c r="J25" s="36">
        <v>0</v>
      </c>
      <c r="K25" s="35" t="str">
        <f t="shared" si="5"/>
        <v>0B58</v>
      </c>
    </row>
    <row r="26" spans="1:19" s="39" customFormat="1" ht="12" customHeight="1" thickBot="1" x14ac:dyDescent="0.25">
      <c r="A26" s="51">
        <v>21</v>
      </c>
      <c r="B26" s="52">
        <v>26010</v>
      </c>
      <c r="C26" s="52">
        <v>3000</v>
      </c>
      <c r="D26" s="52">
        <v>8.67</v>
      </c>
      <c r="E26" s="52">
        <f t="shared" si="0"/>
        <v>18410.148710851106</v>
      </c>
      <c r="F26" s="52">
        <f t="shared" si="1"/>
        <v>2123.4312238582593</v>
      </c>
      <c r="G26" s="47">
        <f t="shared" si="2"/>
        <v>0.7438617360790204</v>
      </c>
      <c r="H26" s="48">
        <f t="shared" si="3"/>
        <v>2855</v>
      </c>
      <c r="I26" s="49">
        <f t="shared" si="4"/>
        <v>2123.7252565056033</v>
      </c>
      <c r="J26" s="36">
        <v>0</v>
      </c>
      <c r="K26" s="35" t="str">
        <f t="shared" si="5"/>
        <v>0B27</v>
      </c>
    </row>
    <row r="27" spans="1:19" s="39" customFormat="1" ht="12" customHeight="1" thickBot="1" x14ac:dyDescent="0.25">
      <c r="A27" s="51">
        <v>22</v>
      </c>
      <c r="B27" s="52">
        <v>26010</v>
      </c>
      <c r="C27" s="52">
        <v>3000</v>
      </c>
      <c r="D27" s="52">
        <v>8.67</v>
      </c>
      <c r="E27" s="52">
        <f t="shared" si="0"/>
        <v>18094.773191303702</v>
      </c>
      <c r="F27" s="52">
        <f t="shared" si="1"/>
        <v>2087.0557314075782</v>
      </c>
      <c r="G27" s="47">
        <f t="shared" si="2"/>
        <v>0.7438617360790204</v>
      </c>
      <c r="H27" s="48">
        <f t="shared" si="3"/>
        <v>2806</v>
      </c>
      <c r="I27" s="49">
        <f t="shared" si="4"/>
        <v>2087.276031437731</v>
      </c>
      <c r="J27" s="36">
        <v>0</v>
      </c>
      <c r="K27" s="35" t="str">
        <f t="shared" si="5"/>
        <v>0AF6</v>
      </c>
    </row>
    <row r="28" spans="1:19" s="39" customFormat="1" ht="12" customHeight="1" thickBot="1" x14ac:dyDescent="0.25">
      <c r="A28" s="51">
        <v>23</v>
      </c>
      <c r="B28" s="52">
        <v>26010</v>
      </c>
      <c r="C28" s="52">
        <v>3000</v>
      </c>
      <c r="D28" s="52">
        <v>8.67</v>
      </c>
      <c r="E28" s="52">
        <f t="shared" si="0"/>
        <v>17784.800220094821</v>
      </c>
      <c r="F28" s="52">
        <f t="shared" si="1"/>
        <v>2051.3033702531511</v>
      </c>
      <c r="G28" s="47">
        <f t="shared" si="2"/>
        <v>0.7438617360790204</v>
      </c>
      <c r="H28" s="48">
        <f t="shared" si="3"/>
        <v>2758</v>
      </c>
      <c r="I28" s="49">
        <f t="shared" si="4"/>
        <v>2051.5706681059382</v>
      </c>
      <c r="J28" s="36">
        <v>0</v>
      </c>
      <c r="K28" s="35" t="str">
        <f t="shared" si="5"/>
        <v>0AC6</v>
      </c>
      <c r="M28" s="39">
        <v>7</v>
      </c>
    </row>
    <row r="29" spans="1:19" s="39" customFormat="1" ht="12" customHeight="1" thickBot="1" x14ac:dyDescent="0.25">
      <c r="A29" s="51">
        <v>24</v>
      </c>
      <c r="B29" s="52">
        <v>26010</v>
      </c>
      <c r="C29" s="52">
        <v>3000</v>
      </c>
      <c r="D29" s="52">
        <v>8.67</v>
      </c>
      <c r="E29" s="52">
        <f t="shared" si="0"/>
        <v>17480.137248733088</v>
      </c>
      <c r="F29" s="52">
        <f t="shared" si="1"/>
        <v>2016.1634658284993</v>
      </c>
      <c r="G29" s="47">
        <f t="shared" si="2"/>
        <v>0.7438617360790204</v>
      </c>
      <c r="H29" s="48">
        <f t="shared" si="3"/>
        <v>2710</v>
      </c>
      <c r="I29" s="49">
        <f t="shared" si="4"/>
        <v>2015.8653047741452</v>
      </c>
      <c r="J29" s="36">
        <v>0</v>
      </c>
      <c r="K29" s="35" t="str">
        <f t="shared" si="5"/>
        <v>0A96</v>
      </c>
    </row>
    <row r="30" spans="1:19" s="39" customFormat="1" ht="12" customHeight="1" thickBot="1" x14ac:dyDescent="0.25">
      <c r="A30" s="51">
        <v>25</v>
      </c>
      <c r="B30" s="52">
        <v>26010</v>
      </c>
      <c r="C30" s="52">
        <v>3000</v>
      </c>
      <c r="D30" s="52">
        <v>8.67</v>
      </c>
      <c r="E30" s="52">
        <f t="shared" si="0"/>
        <v>17180.693314131418</v>
      </c>
      <c r="F30" s="52">
        <f t="shared" si="1"/>
        <v>1981.625526428076</v>
      </c>
      <c r="G30" s="47">
        <f t="shared" si="2"/>
        <v>0.7438617360790204</v>
      </c>
      <c r="H30" s="48">
        <f t="shared" si="3"/>
        <v>2664</v>
      </c>
      <c r="I30" s="49">
        <f t="shared" si="4"/>
        <v>1981.6476649145104</v>
      </c>
      <c r="J30" s="36">
        <v>0</v>
      </c>
      <c r="K30" s="35" t="str">
        <f t="shared" si="5"/>
        <v>0A68</v>
      </c>
    </row>
    <row r="31" spans="1:19" s="39" customFormat="1" ht="12" customHeight="1" thickBot="1" x14ac:dyDescent="0.25">
      <c r="A31" s="51">
        <v>26</v>
      </c>
      <c r="B31" s="52">
        <v>26010</v>
      </c>
      <c r="C31" s="52">
        <v>3000</v>
      </c>
      <c r="D31" s="52">
        <v>8.67</v>
      </c>
      <c r="E31" s="52">
        <f t="shared" si="0"/>
        <v>16886.379011448185</v>
      </c>
      <c r="F31" s="52">
        <f t="shared" si="1"/>
        <v>1947.6792400747618</v>
      </c>
      <c r="G31" s="47">
        <f t="shared" si="2"/>
        <v>0.7438617360790204</v>
      </c>
      <c r="H31" s="48">
        <f t="shared" si="3"/>
        <v>2618</v>
      </c>
      <c r="I31" s="49">
        <f t="shared" si="4"/>
        <v>1947.4300250548754</v>
      </c>
      <c r="J31" s="36">
        <v>0</v>
      </c>
      <c r="K31" s="35" t="str">
        <f t="shared" si="5"/>
        <v>0A3A</v>
      </c>
    </row>
    <row r="32" spans="1:19" s="39" customFormat="1" ht="12" customHeight="1" thickBot="1" x14ac:dyDescent="0.25">
      <c r="A32" s="51">
        <v>27</v>
      </c>
      <c r="B32" s="52">
        <v>26010</v>
      </c>
      <c r="C32" s="52">
        <v>3000</v>
      </c>
      <c r="D32" s="52">
        <v>8.67</v>
      </c>
      <c r="E32" s="52">
        <f t="shared" si="0"/>
        <v>16597.106467393667</v>
      </c>
      <c r="F32" s="52">
        <f t="shared" si="1"/>
        <v>1914.3144714410228</v>
      </c>
      <c r="G32" s="47">
        <f t="shared" si="2"/>
        <v>0.7438617360790204</v>
      </c>
      <c r="H32" s="48">
        <f t="shared" si="3"/>
        <v>2573</v>
      </c>
      <c r="I32" s="49">
        <f t="shared" si="4"/>
        <v>1913.9562469313196</v>
      </c>
      <c r="J32" s="36">
        <v>0</v>
      </c>
      <c r="K32" s="35" t="str">
        <f t="shared" si="5"/>
        <v>0A0D</v>
      </c>
      <c r="M32" s="39">
        <v>8</v>
      </c>
    </row>
    <row r="33" spans="1:13" s="39" customFormat="1" ht="12.75" thickBot="1" x14ac:dyDescent="0.25">
      <c r="A33" s="51">
        <v>28</v>
      </c>
      <c r="B33" s="52">
        <v>26010</v>
      </c>
      <c r="C33" s="52">
        <v>3000</v>
      </c>
      <c r="D33" s="52">
        <v>8.67</v>
      </c>
      <c r="E33" s="52">
        <f t="shared" si="0"/>
        <v>16312.789313993771</v>
      </c>
      <c r="F33" s="52">
        <f t="shared" si="1"/>
        <v>1881.521258822811</v>
      </c>
      <c r="G33" s="47">
        <f t="shared" si="2"/>
        <v>0.7438617360790204</v>
      </c>
      <c r="H33" s="48">
        <f t="shared" si="3"/>
        <v>2529</v>
      </c>
      <c r="I33" s="49">
        <f t="shared" si="4"/>
        <v>1881.2263305438426</v>
      </c>
      <c r="J33" s="36">
        <v>0</v>
      </c>
      <c r="K33" s="35" t="str">
        <f t="shared" si="5"/>
        <v>09E1</v>
      </c>
    </row>
    <row r="34" spans="1:13" s="39" customFormat="1" ht="12.75" thickBot="1" x14ac:dyDescent="0.25">
      <c r="A34" s="51">
        <v>29</v>
      </c>
      <c r="B34" s="52">
        <v>26010</v>
      </c>
      <c r="C34" s="52">
        <v>3000</v>
      </c>
      <c r="D34" s="52">
        <v>8.67</v>
      </c>
      <c r="E34" s="52">
        <f t="shared" si="0"/>
        <v>16033.342662803181</v>
      </c>
      <c r="F34" s="52">
        <f t="shared" si="1"/>
        <v>1849.2898111653035</v>
      </c>
      <c r="G34" s="47">
        <f t="shared" si="2"/>
        <v>0.7438617360790204</v>
      </c>
      <c r="H34" s="48">
        <f t="shared" si="3"/>
        <v>2486</v>
      </c>
      <c r="I34" s="49">
        <f t="shared" si="4"/>
        <v>1849.2402758924447</v>
      </c>
      <c r="J34" s="36">
        <v>0</v>
      </c>
      <c r="K34" s="35" t="str">
        <f t="shared" si="5"/>
        <v>09B6</v>
      </c>
    </row>
    <row r="35" spans="1:13" s="39" customFormat="1" ht="12.75" thickBot="1" x14ac:dyDescent="0.25">
      <c r="A35" s="51">
        <v>30</v>
      </c>
      <c r="B35" s="52">
        <v>26010</v>
      </c>
      <c r="C35" s="52">
        <v>3000</v>
      </c>
      <c r="D35" s="52">
        <v>8.67</v>
      </c>
      <c r="E35" s="52">
        <f t="shared" si="0"/>
        <v>15758.683079560229</v>
      </c>
      <c r="F35" s="52">
        <f t="shared" si="1"/>
        <v>1817.6105051395882</v>
      </c>
      <c r="G35" s="47">
        <f t="shared" si="2"/>
        <v>0.7438617360790204</v>
      </c>
      <c r="H35" s="48">
        <f t="shared" si="3"/>
        <v>2443</v>
      </c>
      <c r="I35" s="49">
        <f t="shared" si="4"/>
        <v>1817.2542212410469</v>
      </c>
      <c r="J35" s="36">
        <v>0</v>
      </c>
      <c r="K35" s="35" t="str">
        <f t="shared" si="5"/>
        <v>098B</v>
      </c>
    </row>
    <row r="36" spans="1:13" s="39" customFormat="1" ht="12.75" thickBot="1" x14ac:dyDescent="0.25">
      <c r="A36" s="51">
        <v>31</v>
      </c>
      <c r="B36" s="52">
        <v>26010</v>
      </c>
      <c r="C36" s="52">
        <v>3000</v>
      </c>
      <c r="D36" s="52">
        <v>8.67</v>
      </c>
      <c r="E36" s="52">
        <f t="shared" si="0"/>
        <v>15488.728559275994</v>
      </c>
      <c r="F36" s="52">
        <f t="shared" si="1"/>
        <v>1786.4738822694342</v>
      </c>
      <c r="G36" s="47">
        <f t="shared" si="2"/>
        <v>0.7438617360790204</v>
      </c>
      <c r="H36" s="48">
        <f t="shared" si="3"/>
        <v>2402</v>
      </c>
      <c r="I36" s="49">
        <f t="shared" si="4"/>
        <v>1786.7558900618069</v>
      </c>
      <c r="J36" s="36">
        <v>0</v>
      </c>
      <c r="K36" s="35" t="str">
        <f t="shared" si="5"/>
        <v>0962</v>
      </c>
      <c r="M36" s="39">
        <v>9</v>
      </c>
    </row>
    <row r="37" spans="1:13" s="39" customFormat="1" ht="12.75" thickBot="1" x14ac:dyDescent="0.25">
      <c r="A37" s="51">
        <v>32</v>
      </c>
      <c r="B37" s="52">
        <v>26010</v>
      </c>
      <c r="C37" s="52">
        <v>3000</v>
      </c>
      <c r="D37" s="52">
        <v>8.67</v>
      </c>
      <c r="E37" s="52">
        <f t="shared" si="0"/>
        <v>15223.398501750096</v>
      </c>
      <c r="F37" s="52">
        <f t="shared" si="1"/>
        <v>1755.8706461072775</v>
      </c>
      <c r="G37" s="47">
        <f t="shared" si="2"/>
        <v>0.7438617360790204</v>
      </c>
      <c r="H37" s="48">
        <f t="shared" si="3"/>
        <v>2360</v>
      </c>
      <c r="I37" s="49">
        <f t="shared" si="4"/>
        <v>1755.5136971464881</v>
      </c>
      <c r="J37" s="36">
        <v>0</v>
      </c>
      <c r="K37" s="35" t="str">
        <f t="shared" si="5"/>
        <v>0938</v>
      </c>
    </row>
    <row r="38" spans="1:13" s="39" customFormat="1" ht="12.75" thickBot="1" x14ac:dyDescent="0.25">
      <c r="A38" s="51">
        <v>33</v>
      </c>
      <c r="B38" s="52">
        <v>26010</v>
      </c>
      <c r="C38" s="52">
        <v>3000</v>
      </c>
      <c r="D38" s="52">
        <v>8.67</v>
      </c>
      <c r="E38" s="52">
        <f t="shared" si="0"/>
        <v>14962.61368750594</v>
      </c>
      <c r="F38" s="52">
        <f t="shared" si="1"/>
        <v>1725.7916594585859</v>
      </c>
      <c r="G38" s="47">
        <f t="shared" si="2"/>
        <v>0.7438617360790204</v>
      </c>
      <c r="H38" s="48">
        <f t="shared" si="3"/>
        <v>2320</v>
      </c>
      <c r="I38" s="49">
        <f t="shared" si="4"/>
        <v>1725.7592277033273</v>
      </c>
      <c r="J38" s="36">
        <v>0</v>
      </c>
      <c r="K38" s="35" t="str">
        <f t="shared" si="5"/>
        <v>0910</v>
      </c>
    </row>
    <row r="39" spans="1:13" s="39" customFormat="1" ht="12.75" thickBot="1" x14ac:dyDescent="0.25">
      <c r="A39" s="51">
        <v>34</v>
      </c>
      <c r="B39" s="52">
        <v>26010</v>
      </c>
      <c r="C39" s="52">
        <v>3000</v>
      </c>
      <c r="D39" s="52">
        <v>8.67</v>
      </c>
      <c r="E39" s="52">
        <f t="shared" si="0"/>
        <v>14706.296254138169</v>
      </c>
      <c r="F39" s="52">
        <f t="shared" si="1"/>
        <v>1696.2279416537681</v>
      </c>
      <c r="G39" s="47">
        <f t="shared" si="2"/>
        <v>0.7438617360790204</v>
      </c>
      <c r="H39" s="48">
        <f t="shared" si="3"/>
        <v>2280</v>
      </c>
      <c r="I39" s="49">
        <f t="shared" si="4"/>
        <v>1696.0047582601665</v>
      </c>
      <c r="J39" s="36">
        <v>0</v>
      </c>
      <c r="K39" s="35" t="str">
        <f t="shared" si="5"/>
        <v>08E8</v>
      </c>
    </row>
    <row r="40" spans="1:13" s="39" customFormat="1" ht="12.75" thickBot="1" x14ac:dyDescent="0.25">
      <c r="A40" s="51">
        <v>35</v>
      </c>
      <c r="B40" s="52">
        <v>26010</v>
      </c>
      <c r="C40" s="52">
        <v>3000</v>
      </c>
      <c r="D40" s="52">
        <v>8.67</v>
      </c>
      <c r="E40" s="52">
        <f t="shared" si="0"/>
        <v>14454.369673065354</v>
      </c>
      <c r="F40" s="52">
        <f t="shared" si="1"/>
        <v>1667.1706658668229</v>
      </c>
      <c r="G40" s="47">
        <f t="shared" si="2"/>
        <v>0.7438617360790204</v>
      </c>
      <c r="H40" s="48">
        <f t="shared" si="3"/>
        <v>2241</v>
      </c>
      <c r="I40" s="49">
        <f t="shared" si="4"/>
        <v>1666.9941505530846</v>
      </c>
      <c r="J40" s="36">
        <v>0</v>
      </c>
      <c r="K40" s="35" t="str">
        <f t="shared" si="5"/>
        <v>08C1</v>
      </c>
      <c r="M40" s="39">
        <v>10</v>
      </c>
    </row>
    <row r="41" spans="1:13" s="39" customFormat="1" ht="12.75" thickBot="1" x14ac:dyDescent="0.25">
      <c r="A41" s="51">
        <v>36</v>
      </c>
      <c r="B41" s="52">
        <v>26010</v>
      </c>
      <c r="C41" s="52">
        <v>3000</v>
      </c>
      <c r="D41" s="52">
        <v>8.67</v>
      </c>
      <c r="E41" s="52">
        <f t="shared" si="0"/>
        <v>14206.758726680851</v>
      </c>
      <c r="F41" s="52">
        <f t="shared" si="1"/>
        <v>1638.6111564799137</v>
      </c>
      <c r="G41" s="47">
        <f t="shared" si="2"/>
        <v>0.7438617360790204</v>
      </c>
      <c r="H41" s="48">
        <f t="shared" si="3"/>
        <v>2203</v>
      </c>
      <c r="I41" s="49">
        <f t="shared" si="4"/>
        <v>1638.727404582082</v>
      </c>
      <c r="J41" s="36">
        <v>0</v>
      </c>
      <c r="K41" s="35" t="str">
        <f t="shared" si="5"/>
        <v>089B</v>
      </c>
    </row>
    <row r="42" spans="1:13" s="39" customFormat="1" ht="12.75" thickBot="1" x14ac:dyDescent="0.25">
      <c r="A42" s="51">
        <v>37</v>
      </c>
      <c r="B42" s="52">
        <v>26010</v>
      </c>
      <c r="C42" s="52">
        <v>3000</v>
      </c>
      <c r="D42" s="52">
        <v>8.67</v>
      </c>
      <c r="E42" s="52">
        <f t="shared" si="0"/>
        <v>13963.389485895153</v>
      </c>
      <c r="F42" s="52">
        <f t="shared" si="1"/>
        <v>1610.5408864930973</v>
      </c>
      <c r="G42" s="47">
        <f t="shared" si="2"/>
        <v>0.7438617360790204</v>
      </c>
      <c r="H42" s="48">
        <f t="shared" si="3"/>
        <v>2165</v>
      </c>
      <c r="I42" s="49">
        <f t="shared" si="4"/>
        <v>1610.4606586110792</v>
      </c>
      <c r="J42" s="36">
        <v>0</v>
      </c>
      <c r="K42" s="35" t="str">
        <f t="shared" si="5"/>
        <v>0875</v>
      </c>
    </row>
    <row r="43" spans="1:13" s="39" customFormat="1" ht="12.75" thickBot="1" x14ac:dyDescent="0.25">
      <c r="A43" s="51">
        <v>38</v>
      </c>
      <c r="B43" s="52">
        <v>26010</v>
      </c>
      <c r="C43" s="52">
        <v>3000</v>
      </c>
      <c r="D43" s="52">
        <v>8.67</v>
      </c>
      <c r="E43" s="52">
        <f t="shared" si="0"/>
        <v>13724.189288062893</v>
      </c>
      <c r="F43" s="52">
        <f t="shared" si="1"/>
        <v>1582.9514749784191</v>
      </c>
      <c r="G43" s="47">
        <f t="shared" si="2"/>
        <v>0.7438617360790204</v>
      </c>
      <c r="H43" s="48">
        <f t="shared" si="3"/>
        <v>2128</v>
      </c>
      <c r="I43" s="49">
        <f t="shared" si="4"/>
        <v>1582.9377743761554</v>
      </c>
      <c r="J43" s="36">
        <v>0</v>
      </c>
      <c r="K43" s="35" t="str">
        <f t="shared" si="5"/>
        <v>0850</v>
      </c>
    </row>
    <row r="44" spans="1:13" s="39" customFormat="1" ht="12.75" thickBot="1" x14ac:dyDescent="0.25">
      <c r="A44" s="51">
        <v>39</v>
      </c>
      <c r="B44" s="52">
        <v>26010</v>
      </c>
      <c r="C44" s="52">
        <v>3000</v>
      </c>
      <c r="D44" s="52">
        <v>8.67</v>
      </c>
      <c r="E44" s="52">
        <f t="shared" si="0"/>
        <v>13489.086715287978</v>
      </c>
      <c r="F44" s="52">
        <f t="shared" si="1"/>
        <v>1555.8346845776216</v>
      </c>
      <c r="G44" s="47">
        <f t="shared" si="2"/>
        <v>0.7438617360790204</v>
      </c>
      <c r="H44" s="48">
        <f t="shared" si="3"/>
        <v>2092</v>
      </c>
      <c r="I44" s="49">
        <f t="shared" si="4"/>
        <v>1556.1587518773106</v>
      </c>
      <c r="J44" s="36">
        <v>0</v>
      </c>
      <c r="K44" s="35" t="str">
        <f t="shared" si="5"/>
        <v>082C</v>
      </c>
      <c r="M44" s="39">
        <v>11</v>
      </c>
    </row>
    <row r="45" spans="1:13" s="39" customFormat="1" ht="12.75" thickBot="1" x14ac:dyDescent="0.25">
      <c r="A45" s="51">
        <v>40</v>
      </c>
      <c r="B45" s="52">
        <v>26010</v>
      </c>
      <c r="C45" s="52">
        <v>3000</v>
      </c>
      <c r="D45" s="52">
        <v>8.67</v>
      </c>
      <c r="E45" s="52">
        <f t="shared" si="0"/>
        <v>13258.011573100424</v>
      </c>
      <c r="F45" s="52">
        <f t="shared" si="1"/>
        <v>1529.1824190427249</v>
      </c>
      <c r="G45" s="47">
        <f t="shared" si="2"/>
        <v>0.7438617360790204</v>
      </c>
      <c r="H45" s="48">
        <f t="shared" si="3"/>
        <v>2056</v>
      </c>
      <c r="I45" s="49">
        <f t="shared" si="4"/>
        <v>1529.379729378466</v>
      </c>
      <c r="J45" s="36">
        <v>0</v>
      </c>
      <c r="K45" s="35" t="str">
        <f t="shared" si="5"/>
        <v>0808</v>
      </c>
    </row>
    <row r="46" spans="1:13" s="39" customFormat="1" ht="12.75" thickBot="1" x14ac:dyDescent="0.25">
      <c r="A46" s="51">
        <v>41</v>
      </c>
      <c r="B46" s="52">
        <v>26010</v>
      </c>
      <c r="C46" s="52">
        <v>3000</v>
      </c>
      <c r="D46" s="52">
        <v>8.67</v>
      </c>
      <c r="E46" s="52">
        <f t="shared" si="0"/>
        <v>13030.894869498376</v>
      </c>
      <c r="F46" s="52">
        <f t="shared" si="1"/>
        <v>1502.9867208187284</v>
      </c>
      <c r="G46" s="47">
        <f t="shared" si="2"/>
        <v>0.7438617360790204</v>
      </c>
      <c r="H46" s="48">
        <f t="shared" si="3"/>
        <v>2021</v>
      </c>
      <c r="I46" s="49">
        <f t="shared" si="4"/>
        <v>1503.3445686157002</v>
      </c>
      <c r="J46" s="36">
        <v>0</v>
      </c>
      <c r="K46" s="35" t="str">
        <f t="shared" si="5"/>
        <v>07E5</v>
      </c>
    </row>
    <row r="47" spans="1:13" s="39" customFormat="1" ht="12.75" thickBot="1" x14ac:dyDescent="0.25">
      <c r="A47" s="51">
        <v>42</v>
      </c>
      <c r="B47" s="52">
        <v>26010</v>
      </c>
      <c r="C47" s="52">
        <v>3000</v>
      </c>
      <c r="D47" s="52">
        <v>8.67</v>
      </c>
      <c r="E47" s="52">
        <f t="shared" si="0"/>
        <v>12807.668794349216</v>
      </c>
      <c r="F47" s="52">
        <f t="shared" si="1"/>
        <v>1477.2397686677298</v>
      </c>
      <c r="G47" s="47">
        <f t="shared" si="2"/>
        <v>0.7438617360790204</v>
      </c>
      <c r="H47" s="48">
        <f t="shared" si="3"/>
        <v>1986</v>
      </c>
      <c r="I47" s="49">
        <f t="shared" si="4"/>
        <v>1477.3094078529346</v>
      </c>
      <c r="J47" s="36">
        <v>0</v>
      </c>
      <c r="K47" s="35" t="str">
        <f t="shared" si="5"/>
        <v>07C2</v>
      </c>
    </row>
    <row r="48" spans="1:13" s="39" customFormat="1" ht="12.75" thickBot="1" x14ac:dyDescent="0.25">
      <c r="A48" s="51">
        <v>43</v>
      </c>
      <c r="B48" s="52">
        <v>26010</v>
      </c>
      <c r="C48" s="52">
        <v>3000</v>
      </c>
      <c r="D48" s="52">
        <v>8.67</v>
      </c>
      <c r="E48" s="52">
        <f t="shared" si="0"/>
        <v>12588.266699143527</v>
      </c>
      <c r="F48" s="52">
        <f t="shared" si="1"/>
        <v>1451.9338753337402</v>
      </c>
      <c r="G48" s="47">
        <f t="shared" si="2"/>
        <v>0.7438617360790204</v>
      </c>
      <c r="H48" s="48">
        <f t="shared" si="3"/>
        <v>1952</v>
      </c>
      <c r="I48" s="49">
        <f t="shared" si="4"/>
        <v>1452.0181088262477</v>
      </c>
      <c r="J48" s="36">
        <v>0</v>
      </c>
      <c r="K48" s="35" t="str">
        <f t="shared" si="5"/>
        <v>07A0</v>
      </c>
    </row>
    <row r="49" spans="1:11" s="39" customFormat="1" ht="12.75" thickBot="1" x14ac:dyDescent="0.25">
      <c r="A49" s="51">
        <v>44</v>
      </c>
      <c r="B49" s="52">
        <v>26010</v>
      </c>
      <c r="C49" s="52">
        <v>3000</v>
      </c>
      <c r="D49" s="52">
        <v>8.67</v>
      </c>
      <c r="E49" s="52">
        <f t="shared" si="0"/>
        <v>12372.623077095885</v>
      </c>
      <c r="F49" s="52">
        <f t="shared" si="1"/>
        <v>1427.0614852475069</v>
      </c>
      <c r="G49" s="47">
        <f t="shared" si="2"/>
        <v>0.7438617360790204</v>
      </c>
      <c r="H49" s="48">
        <f t="shared" si="3"/>
        <v>1918</v>
      </c>
      <c r="I49" s="49">
        <f t="shared" si="4"/>
        <v>1426.7268097995611</v>
      </c>
      <c r="J49" s="36">
        <v>0</v>
      </c>
      <c r="K49" s="35" t="str">
        <f t="shared" si="5"/>
        <v>077E</v>
      </c>
    </row>
    <row r="50" spans="1:11" s="39" customFormat="1" ht="12.75" thickBot="1" x14ac:dyDescent="0.25">
      <c r="A50" s="51">
        <v>45</v>
      </c>
      <c r="B50" s="52">
        <v>26010</v>
      </c>
      <c r="C50" s="52">
        <v>3000</v>
      </c>
      <c r="D50" s="52">
        <v>8.67</v>
      </c>
      <c r="E50" s="52">
        <f t="shared" si="0"/>
        <v>12160.673543586498</v>
      </c>
      <c r="F50" s="52">
        <f t="shared" si="1"/>
        <v>1402.6151722706456</v>
      </c>
      <c r="G50" s="47">
        <f t="shared" si="2"/>
        <v>0.7438617360790204</v>
      </c>
      <c r="H50" s="48">
        <f t="shared" si="3"/>
        <v>1886</v>
      </c>
      <c r="I50" s="49">
        <f t="shared" si="4"/>
        <v>1402.9232342450325</v>
      </c>
      <c r="J50" s="36">
        <v>0</v>
      </c>
      <c r="K50" s="35" t="str">
        <f t="shared" si="5"/>
        <v>075E</v>
      </c>
    </row>
    <row r="51" spans="1:11" s="39" customFormat="1" ht="12.75" thickBot="1" x14ac:dyDescent="0.25">
      <c r="A51" s="51">
        <v>46</v>
      </c>
      <c r="B51" s="52">
        <v>26010</v>
      </c>
      <c r="C51" s="52">
        <v>3000</v>
      </c>
      <c r="D51" s="52">
        <v>8.67</v>
      </c>
      <c r="E51" s="52">
        <f t="shared" si="0"/>
        <v>11952.354816937946</v>
      </c>
      <c r="F51" s="52">
        <f t="shared" si="1"/>
        <v>1378.5876374784252</v>
      </c>
      <c r="G51" s="47">
        <f t="shared" si="2"/>
        <v>0.7438617360790204</v>
      </c>
      <c r="H51" s="48">
        <f t="shared" si="3"/>
        <v>1853</v>
      </c>
      <c r="I51" s="49">
        <f t="shared" si="4"/>
        <v>1378.3757969544247</v>
      </c>
      <c r="J51" s="36">
        <v>0</v>
      </c>
      <c r="K51" s="35" t="str">
        <f t="shared" si="5"/>
        <v>073D</v>
      </c>
    </row>
    <row r="52" spans="1:11" s="39" customFormat="1" ht="12.75" thickBot="1" x14ac:dyDescent="0.25">
      <c r="A52" s="51">
        <v>47</v>
      </c>
      <c r="B52" s="52">
        <v>26010</v>
      </c>
      <c r="C52" s="52">
        <v>3000</v>
      </c>
      <c r="D52" s="52">
        <v>8.67</v>
      </c>
      <c r="E52" s="52">
        <f t="shared" si="0"/>
        <v>11747.604699521185</v>
      </c>
      <c r="F52" s="52">
        <f t="shared" si="1"/>
        <v>1354.971706980529</v>
      </c>
      <c r="G52" s="47">
        <f t="shared" si="2"/>
        <v>0.7438617360790204</v>
      </c>
      <c r="H52" s="48">
        <f t="shared" si="3"/>
        <v>1822</v>
      </c>
      <c r="I52" s="49">
        <f t="shared" si="4"/>
        <v>1355.3160831359751</v>
      </c>
      <c r="J52" s="36">
        <v>0</v>
      </c>
      <c r="K52" s="35" t="str">
        <f t="shared" si="5"/>
        <v>071E</v>
      </c>
    </row>
    <row r="53" spans="1:11" s="39" customFormat="1" ht="12.75" thickBot="1" x14ac:dyDescent="0.25">
      <c r="A53" s="51">
        <v>48</v>
      </c>
      <c r="B53" s="52">
        <v>26010</v>
      </c>
      <c r="C53" s="52">
        <v>3000</v>
      </c>
      <c r="D53" s="52">
        <v>8.67</v>
      </c>
      <c r="E53" s="52">
        <f t="shared" si="0"/>
        <v>11546.362059185243</v>
      </c>
      <c r="F53" s="52">
        <f t="shared" si="1"/>
        <v>1331.7603297791516</v>
      </c>
      <c r="G53" s="47">
        <f t="shared" si="2"/>
        <v>0.7438617360790204</v>
      </c>
      <c r="H53" s="48">
        <f t="shared" si="3"/>
        <v>1790</v>
      </c>
      <c r="I53" s="49">
        <f t="shared" si="4"/>
        <v>1331.5125075814465</v>
      </c>
      <c r="J53" s="36">
        <v>0</v>
      </c>
      <c r="K53" s="35" t="str">
        <f t="shared" si="5"/>
        <v>06FE</v>
      </c>
    </row>
    <row r="54" spans="1:11" s="39" customFormat="1" ht="12.75" thickBot="1" x14ac:dyDescent="0.25">
      <c r="A54" s="51">
        <v>49</v>
      </c>
      <c r="B54" s="52">
        <v>26010</v>
      </c>
      <c r="C54" s="52">
        <v>3000</v>
      </c>
      <c r="D54" s="52">
        <v>8.67</v>
      </c>
      <c r="E54" s="52">
        <f t="shared" si="0"/>
        <v>11348.566811004999</v>
      </c>
      <c r="F54" s="52">
        <f t="shared" si="1"/>
        <v>1308.9465756637831</v>
      </c>
      <c r="G54" s="47">
        <f t="shared" si="2"/>
        <v>0.7438617360790204</v>
      </c>
      <c r="H54" s="48">
        <f t="shared" si="3"/>
        <v>1760</v>
      </c>
      <c r="I54" s="49">
        <f t="shared" si="4"/>
        <v>1309.1966554990759</v>
      </c>
      <c r="J54" s="36">
        <v>0</v>
      </c>
      <c r="K54" s="35" t="str">
        <f t="shared" si="5"/>
        <v>06E0</v>
      </c>
    </row>
    <row r="55" spans="1:11" s="39" customFormat="1" ht="12.75" thickBot="1" x14ac:dyDescent="0.25">
      <c r="A55" s="51">
        <v>50</v>
      </c>
      <c r="B55" s="52">
        <v>26010</v>
      </c>
      <c r="C55" s="52">
        <v>3000</v>
      </c>
      <c r="D55" s="52">
        <v>8.67</v>
      </c>
      <c r="E55" s="52">
        <f t="shared" si="0"/>
        <v>11154.159899341674</v>
      </c>
      <c r="F55" s="52">
        <f t="shared" si="1"/>
        <v>1286.5236331420615</v>
      </c>
      <c r="G55" s="47">
        <f t="shared" si="2"/>
        <v>0.7438617360790204</v>
      </c>
      <c r="H55" s="48">
        <f t="shared" si="3"/>
        <v>1730</v>
      </c>
      <c r="I55" s="49">
        <f t="shared" si="4"/>
        <v>1286.8808034167052</v>
      </c>
      <c r="J55" s="36">
        <v>0</v>
      </c>
      <c r="K55" s="35" t="str">
        <f t="shared" si="5"/>
        <v>06C2</v>
      </c>
    </row>
    <row r="56" spans="1:11" s="39" customFormat="1" ht="12.75" thickBot="1" x14ac:dyDescent="0.25">
      <c r="A56" s="51">
        <v>51</v>
      </c>
      <c r="B56" s="52">
        <v>26010</v>
      </c>
      <c r="C56" s="52">
        <v>3000</v>
      </c>
      <c r="D56" s="52">
        <v>8.67</v>
      </c>
      <c r="E56" s="52">
        <f t="shared" si="0"/>
        <v>10963.083280210598</v>
      </c>
      <c r="F56" s="52">
        <f t="shared" si="1"/>
        <v>1264.4848074060667</v>
      </c>
      <c r="G56" s="47">
        <f t="shared" si="2"/>
        <v>0.7438617360790204</v>
      </c>
      <c r="H56" s="48">
        <f t="shared" si="3"/>
        <v>1700</v>
      </c>
      <c r="I56" s="49">
        <f t="shared" si="4"/>
        <v>1264.5649513343346</v>
      </c>
      <c r="J56" s="36">
        <v>0</v>
      </c>
      <c r="K56" s="35" t="str">
        <f t="shared" si="5"/>
        <v>06A4</v>
      </c>
    </row>
    <row r="57" spans="1:11" s="39" customFormat="1" ht="12.75" thickBot="1" x14ac:dyDescent="0.25">
      <c r="A57" s="51">
        <v>52</v>
      </c>
      <c r="B57" s="52">
        <v>26010</v>
      </c>
      <c r="C57" s="52">
        <v>3000</v>
      </c>
      <c r="D57" s="52">
        <v>8.67</v>
      </c>
      <c r="E57" s="52">
        <f t="shared" si="0"/>
        <v>10775.279903951068</v>
      </c>
      <c r="F57" s="52">
        <f t="shared" si="1"/>
        <v>1242.8235183334566</v>
      </c>
      <c r="G57" s="47">
        <f t="shared" si="2"/>
        <v>0.7438617360790204</v>
      </c>
      <c r="H57" s="48">
        <f t="shared" si="3"/>
        <v>1671</v>
      </c>
      <c r="I57" s="49">
        <f t="shared" si="4"/>
        <v>1242.992960988043</v>
      </c>
      <c r="J57" s="36">
        <v>0</v>
      </c>
      <c r="K57" s="35" t="str">
        <f t="shared" si="5"/>
        <v>0687</v>
      </c>
    </row>
    <row r="58" spans="1:11" s="39" customFormat="1" ht="12.75" thickBot="1" x14ac:dyDescent="0.25">
      <c r="A58" s="51">
        <v>53</v>
      </c>
      <c r="B58" s="52">
        <v>26010</v>
      </c>
      <c r="C58" s="52">
        <v>3000</v>
      </c>
      <c r="D58" s="52">
        <v>8.67</v>
      </c>
      <c r="E58" s="52">
        <f t="shared" si="0"/>
        <v>10590.693698193027</v>
      </c>
      <c r="F58" s="52">
        <f t="shared" si="1"/>
        <v>1221.5332985228404</v>
      </c>
      <c r="G58" s="47">
        <f t="shared" si="2"/>
        <v>0.7438617360790204</v>
      </c>
      <c r="H58" s="48">
        <f t="shared" si="3"/>
        <v>1642</v>
      </c>
      <c r="I58" s="49">
        <f t="shared" si="4"/>
        <v>1221.4209706417514</v>
      </c>
      <c r="J58" s="36">
        <v>0</v>
      </c>
      <c r="K58" s="35" t="str">
        <f t="shared" si="5"/>
        <v>066A</v>
      </c>
    </row>
    <row r="59" spans="1:11" s="39" customFormat="1" ht="12.75" thickBot="1" x14ac:dyDescent="0.25">
      <c r="A59" s="51">
        <v>54</v>
      </c>
      <c r="B59" s="52">
        <v>26010</v>
      </c>
      <c r="C59" s="52">
        <v>3000</v>
      </c>
      <c r="D59" s="52">
        <v>8.67</v>
      </c>
      <c r="E59" s="52">
        <f t="shared" si="0"/>
        <v>10409.269551115583</v>
      </c>
      <c r="F59" s="52">
        <f t="shared" si="1"/>
        <v>1200.6077913628123</v>
      </c>
      <c r="G59" s="47">
        <f t="shared" si="2"/>
        <v>0.7438617360790204</v>
      </c>
      <c r="H59" s="48">
        <f t="shared" si="3"/>
        <v>1614</v>
      </c>
      <c r="I59" s="49">
        <f t="shared" si="4"/>
        <v>1200.592842031539</v>
      </c>
      <c r="J59" s="36">
        <v>0</v>
      </c>
      <c r="K59" s="35" t="str">
        <f t="shared" si="5"/>
        <v>064E</v>
      </c>
    </row>
    <row r="60" spans="1:11" s="39" customFormat="1" ht="12.75" thickBot="1" x14ac:dyDescent="0.25">
      <c r="A60" s="51">
        <v>55</v>
      </c>
      <c r="B60" s="52">
        <v>26010</v>
      </c>
      <c r="C60" s="52">
        <v>3000</v>
      </c>
      <c r="D60" s="52">
        <v>8.67</v>
      </c>
      <c r="E60" s="52">
        <f t="shared" si="0"/>
        <v>10230.953294992289</v>
      </c>
      <c r="F60" s="52">
        <f t="shared" si="1"/>
        <v>1180.0407491340586</v>
      </c>
      <c r="G60" s="47">
        <f t="shared" si="2"/>
        <v>0.7438617360790204</v>
      </c>
      <c r="H60" s="48">
        <f t="shared" si="3"/>
        <v>1586</v>
      </c>
      <c r="I60" s="49">
        <f t="shared" si="4"/>
        <v>1179.7647134213264</v>
      </c>
      <c r="J60" s="36">
        <v>0</v>
      </c>
      <c r="K60" s="35" t="str">
        <f t="shared" si="5"/>
        <v>0632</v>
      </c>
    </row>
    <row r="61" spans="1:11" s="39" customFormat="1" ht="12.75" thickBot="1" x14ac:dyDescent="0.25">
      <c r="A61" s="51">
        <v>56</v>
      </c>
      <c r="B61" s="52">
        <v>26010</v>
      </c>
      <c r="C61" s="52">
        <v>3000</v>
      </c>
      <c r="D61" s="52">
        <v>8.67</v>
      </c>
      <c r="E61" s="52">
        <f t="shared" si="0"/>
        <v>10055.691690018306</v>
      </c>
      <c r="F61" s="52">
        <f t="shared" si="1"/>
        <v>1159.8260311439799</v>
      </c>
      <c r="G61" s="47">
        <f t="shared" si="2"/>
        <v>0.7438617360790204</v>
      </c>
      <c r="H61" s="48">
        <f t="shared" si="3"/>
        <v>1559</v>
      </c>
      <c r="I61" s="49">
        <f t="shared" si="4"/>
        <v>1159.6804465471928</v>
      </c>
      <c r="J61" s="36">
        <v>0</v>
      </c>
      <c r="K61" s="35" t="str">
        <f t="shared" si="5"/>
        <v>0617</v>
      </c>
    </row>
    <row r="62" spans="1:11" s="39" customFormat="1" ht="12.75" thickBot="1" x14ac:dyDescent="0.25">
      <c r="A62" s="51">
        <v>57</v>
      </c>
      <c r="B62" s="52">
        <v>26010</v>
      </c>
      <c r="C62" s="52">
        <v>3000</v>
      </c>
      <c r="D62" s="52">
        <v>8.67</v>
      </c>
      <c r="E62" s="52">
        <f t="shared" si="0"/>
        <v>9883.4324084146319</v>
      </c>
      <c r="F62" s="52">
        <f t="shared" si="1"/>
        <v>1139.9576018932678</v>
      </c>
      <c r="G62" s="47">
        <f t="shared" si="2"/>
        <v>0.7438617360790204</v>
      </c>
      <c r="H62" s="48">
        <f t="shared" si="3"/>
        <v>1532</v>
      </c>
      <c r="I62" s="49">
        <f t="shared" si="4"/>
        <v>1139.5961796730592</v>
      </c>
      <c r="J62" s="36">
        <v>0</v>
      </c>
      <c r="K62" s="35" t="str">
        <f t="shared" si="5"/>
        <v>05FC</v>
      </c>
    </row>
    <row r="63" spans="1:11" s="39" customFormat="1" ht="12.75" thickBot="1" x14ac:dyDescent="0.25">
      <c r="A63" s="51">
        <v>58</v>
      </c>
      <c r="B63" s="52">
        <v>26010</v>
      </c>
      <c r="C63" s="52">
        <v>3000</v>
      </c>
      <c r="D63" s="52">
        <v>8.67</v>
      </c>
      <c r="E63" s="52">
        <f t="shared" si="0"/>
        <v>9714.1240188045995</v>
      </c>
      <c r="F63" s="52">
        <f t="shared" si="1"/>
        <v>1120.4295292738868</v>
      </c>
      <c r="G63" s="47">
        <f t="shared" si="2"/>
        <v>0.7438617360790204</v>
      </c>
      <c r="H63" s="48">
        <f t="shared" si="3"/>
        <v>1506</v>
      </c>
      <c r="I63" s="49">
        <f t="shared" si="4"/>
        <v>1120.2557745350048</v>
      </c>
      <c r="J63" s="36">
        <v>0</v>
      </c>
      <c r="K63" s="35" t="str">
        <f t="shared" si="5"/>
        <v>05E2</v>
      </c>
    </row>
    <row r="64" spans="1:11" s="39" customFormat="1" ht="12.75" thickBot="1" x14ac:dyDescent="0.25">
      <c r="A64" s="51">
        <v>59</v>
      </c>
      <c r="B64" s="52">
        <v>26010</v>
      </c>
      <c r="C64" s="52">
        <v>3000</v>
      </c>
      <c r="D64" s="52">
        <v>8.67</v>
      </c>
      <c r="E64" s="52">
        <f t="shared" si="0"/>
        <v>9547.7159708580475</v>
      </c>
      <c r="F64" s="52">
        <f t="shared" si="1"/>
        <v>1101.2359827979294</v>
      </c>
      <c r="G64" s="47">
        <f t="shared" si="2"/>
        <v>0.7438617360790204</v>
      </c>
      <c r="H64" s="48">
        <f t="shared" si="3"/>
        <v>1480</v>
      </c>
      <c r="I64" s="49">
        <f t="shared" si="4"/>
        <v>1100.9153693969502</v>
      </c>
      <c r="J64" s="36">
        <v>0</v>
      </c>
      <c r="K64" s="35" t="str">
        <f t="shared" si="5"/>
        <v>05C8</v>
      </c>
    </row>
    <row r="65" spans="1:11" s="39" customFormat="1" ht="12.75" thickBot="1" x14ac:dyDescent="0.25">
      <c r="A65" s="51">
        <v>60</v>
      </c>
      <c r="B65" s="52">
        <v>26010</v>
      </c>
      <c r="C65" s="52">
        <v>3000</v>
      </c>
      <c r="D65" s="52">
        <v>8.67</v>
      </c>
      <c r="E65" s="52">
        <f t="shared" si="0"/>
        <v>9384.1585801985329</v>
      </c>
      <c r="F65" s="52">
        <f t="shared" si="1"/>
        <v>1082.3712318568089</v>
      </c>
      <c r="G65" s="47">
        <f t="shared" si="2"/>
        <v>0.7438617360790204</v>
      </c>
      <c r="H65" s="48">
        <f t="shared" si="3"/>
        <v>1455</v>
      </c>
      <c r="I65" s="49">
        <f t="shared" si="4"/>
        <v>1082.3188259949748</v>
      </c>
      <c r="J65" s="36">
        <v>0</v>
      </c>
      <c r="K65" s="35" t="str">
        <f t="shared" si="5"/>
        <v>05AF</v>
      </c>
    </row>
    <row r="66" spans="1:11" s="39" customFormat="1" ht="12.75" thickBot="1" x14ac:dyDescent="0.25">
      <c r="A66" s="51">
        <v>61</v>
      </c>
      <c r="B66" s="52">
        <v>26010</v>
      </c>
      <c r="C66" s="52">
        <v>3000</v>
      </c>
      <c r="D66" s="52">
        <v>8.67</v>
      </c>
      <c r="E66" s="52">
        <f t="shared" si="0"/>
        <v>9223.4030135690828</v>
      </c>
      <c r="F66" s="52">
        <f t="shared" si="1"/>
        <v>1063.8296440102749</v>
      </c>
      <c r="G66" s="47">
        <f t="shared" si="2"/>
        <v>0.7438617360790204</v>
      </c>
      <c r="H66" s="48">
        <f t="shared" si="3"/>
        <v>1430</v>
      </c>
      <c r="I66" s="49">
        <f t="shared" si="4"/>
        <v>1063.7222825929991</v>
      </c>
      <c r="J66" s="36">
        <v>0</v>
      </c>
      <c r="K66" s="35" t="str">
        <f t="shared" si="5"/>
        <v>0596</v>
      </c>
    </row>
    <row r="67" spans="1:11" s="39" customFormat="1" ht="12.75" thickBot="1" x14ac:dyDescent="0.25">
      <c r="A67" s="51">
        <v>62</v>
      </c>
      <c r="B67" s="52">
        <v>26010</v>
      </c>
      <c r="C67" s="52">
        <v>3000</v>
      </c>
      <c r="D67" s="52">
        <v>8.67</v>
      </c>
      <c r="E67" s="52">
        <f t="shared" si="0"/>
        <v>9065.4012742520645</v>
      </c>
      <c r="F67" s="52">
        <f t="shared" si="1"/>
        <v>1045.6056833047364</v>
      </c>
      <c r="G67" s="47">
        <f t="shared" si="2"/>
        <v>0.7438617360790204</v>
      </c>
      <c r="H67" s="48">
        <f t="shared" si="3"/>
        <v>1406</v>
      </c>
      <c r="I67" s="49">
        <f t="shared" si="4"/>
        <v>1045.8696009271027</v>
      </c>
      <c r="J67" s="36">
        <v>0</v>
      </c>
      <c r="K67" s="35" t="str">
        <f t="shared" si="5"/>
        <v>057E</v>
      </c>
    </row>
    <row r="68" spans="1:11" s="39" customFormat="1" ht="12.75" thickBot="1" x14ac:dyDescent="0.25">
      <c r="A68" s="51">
        <v>63</v>
      </c>
      <c r="B68" s="52">
        <v>26010</v>
      </c>
      <c r="C68" s="52">
        <v>3000</v>
      </c>
      <c r="D68" s="52">
        <v>8.67</v>
      </c>
      <c r="E68" s="52">
        <f t="shared" ref="E68:E131" si="6">B68*(POWER(EXP((LN(B68/C68))/125),-(A68-1)))</f>
        <v>8910.1061877388383</v>
      </c>
      <c r="F68" s="52">
        <f t="shared" ref="F68:F131" si="7">E68/D68</f>
        <v>1027.6939086203965</v>
      </c>
      <c r="G68" s="47">
        <f t="shared" si="2"/>
        <v>0.7438617360790204</v>
      </c>
      <c r="H68" s="48">
        <f t="shared" si="3"/>
        <v>1382</v>
      </c>
      <c r="I68" s="49">
        <f t="shared" si="4"/>
        <v>1028.0169192612061</v>
      </c>
      <c r="J68" s="36">
        <v>0</v>
      </c>
      <c r="K68" s="35" t="str">
        <f t="shared" si="5"/>
        <v>0566</v>
      </c>
    </row>
    <row r="69" spans="1:11" s="39" customFormat="1" ht="12.75" thickBot="1" x14ac:dyDescent="0.25">
      <c r="A69" s="51">
        <v>64</v>
      </c>
      <c r="B69" s="52">
        <v>26010</v>
      </c>
      <c r="C69" s="52">
        <v>3000</v>
      </c>
      <c r="D69" s="52">
        <v>8.67</v>
      </c>
      <c r="E69" s="52">
        <f t="shared" si="6"/>
        <v>8757.4713876448859</v>
      </c>
      <c r="F69" s="52">
        <f t="shared" si="7"/>
        <v>1010.0889720466996</v>
      </c>
      <c r="G69" s="47">
        <f t="shared" ref="G69:G131" si="8">300*(22/10.82)*4.995/4096</f>
        <v>0.7438617360790204</v>
      </c>
      <c r="H69" s="48">
        <f t="shared" ref="H69:H131" si="9">ROUND(F69/G69,0)</f>
        <v>1358</v>
      </c>
      <c r="I69" s="49">
        <f t="shared" ref="I69:I131" si="10">H69*G69</f>
        <v>1010.1642375953097</v>
      </c>
      <c r="J69" s="36">
        <v>0</v>
      </c>
      <c r="K69" s="35" t="str">
        <f t="shared" ref="K69:K131" si="11">DEC2HEX(H69+J69*8192,4)</f>
        <v>054E</v>
      </c>
    </row>
    <row r="70" spans="1:11" s="39" customFormat="1" ht="12.75" thickBot="1" x14ac:dyDescent="0.25">
      <c r="A70" s="51">
        <v>65</v>
      </c>
      <c r="B70" s="52">
        <v>26010</v>
      </c>
      <c r="C70" s="52">
        <v>3000</v>
      </c>
      <c r="D70" s="52">
        <v>8.67</v>
      </c>
      <c r="E70" s="52">
        <f t="shared" si="6"/>
        <v>8607.451301866211</v>
      </c>
      <c r="F70" s="52">
        <f t="shared" si="7"/>
        <v>992.7856172856068</v>
      </c>
      <c r="G70" s="47">
        <f t="shared" si="8"/>
        <v>0.7438617360790204</v>
      </c>
      <c r="H70" s="48">
        <f t="shared" si="9"/>
        <v>1335</v>
      </c>
      <c r="I70" s="49">
        <f t="shared" si="10"/>
        <v>993.0554176654922</v>
      </c>
      <c r="J70" s="36">
        <v>0</v>
      </c>
      <c r="K70" s="35" t="str">
        <f t="shared" si="11"/>
        <v>0537</v>
      </c>
    </row>
    <row r="71" spans="1:11" s="39" customFormat="1" ht="12.75" thickBot="1" x14ac:dyDescent="0.25">
      <c r="A71" s="51">
        <v>66</v>
      </c>
      <c r="B71" s="52">
        <v>26010</v>
      </c>
      <c r="C71" s="52">
        <v>3000</v>
      </c>
      <c r="D71" s="52">
        <v>8.67</v>
      </c>
      <c r="E71" s="52">
        <f t="shared" si="6"/>
        <v>8460.0011389729007</v>
      </c>
      <c r="F71" s="52">
        <f t="shared" si="7"/>
        <v>975.77867808222618</v>
      </c>
      <c r="G71" s="47">
        <f t="shared" si="8"/>
        <v>0.7438617360790204</v>
      </c>
      <c r="H71" s="48">
        <f t="shared" si="9"/>
        <v>1312</v>
      </c>
      <c r="I71" s="49">
        <f t="shared" si="10"/>
        <v>975.9465977356748</v>
      </c>
      <c r="J71" s="36">
        <v>0</v>
      </c>
      <c r="K71" s="35" t="str">
        <f t="shared" si="11"/>
        <v>0520</v>
      </c>
    </row>
    <row r="72" spans="1:11" s="39" customFormat="1" ht="12.75" thickBot="1" x14ac:dyDescent="0.25">
      <c r="A72" s="51">
        <v>67</v>
      </c>
      <c r="B72" s="52">
        <v>26010</v>
      </c>
      <c r="C72" s="52">
        <v>3000</v>
      </c>
      <c r="D72" s="52">
        <v>8.67</v>
      </c>
      <c r="E72" s="52">
        <f t="shared" si="6"/>
        <v>8315.0768748357714</v>
      </c>
      <c r="F72" s="52">
        <f t="shared" si="7"/>
        <v>959.0630766823266</v>
      </c>
      <c r="G72" s="47">
        <f t="shared" si="8"/>
        <v>0.7438617360790204</v>
      </c>
      <c r="H72" s="48">
        <f t="shared" si="9"/>
        <v>1289</v>
      </c>
      <c r="I72" s="49">
        <f t="shared" si="10"/>
        <v>958.83777780585729</v>
      </c>
      <c r="J72" s="36">
        <v>0</v>
      </c>
      <c r="K72" s="35" t="str">
        <f t="shared" si="11"/>
        <v>0509</v>
      </c>
    </row>
    <row r="73" spans="1:11" s="39" customFormat="1" ht="12.75" thickBot="1" x14ac:dyDescent="0.25">
      <c r="A73" s="51">
        <v>68</v>
      </c>
      <c r="B73" s="52">
        <v>26010</v>
      </c>
      <c r="C73" s="52">
        <v>3000</v>
      </c>
      <c r="D73" s="52">
        <v>8.67</v>
      </c>
      <c r="E73" s="52">
        <f t="shared" si="6"/>
        <v>8172.6352394820979</v>
      </c>
      <c r="F73" s="52">
        <f t="shared" si="7"/>
        <v>942.63382231627429</v>
      </c>
      <c r="G73" s="47">
        <f t="shared" si="8"/>
        <v>0.7438617360790204</v>
      </c>
      <c r="H73" s="48">
        <f t="shared" si="9"/>
        <v>1267</v>
      </c>
      <c r="I73" s="49">
        <f t="shared" si="10"/>
        <v>942.47281961211888</v>
      </c>
      <c r="J73" s="36">
        <v>0</v>
      </c>
      <c r="K73" s="35" t="str">
        <f t="shared" si="11"/>
        <v>04F3</v>
      </c>
    </row>
    <row r="74" spans="1:11" s="39" customFormat="1" ht="12.75" thickBot="1" x14ac:dyDescent="0.25">
      <c r="A74" s="51">
        <v>69</v>
      </c>
      <c r="B74" s="52">
        <v>26010</v>
      </c>
      <c r="C74" s="52">
        <v>3000</v>
      </c>
      <c r="D74" s="52">
        <v>8.67</v>
      </c>
      <c r="E74" s="52">
        <f t="shared" si="6"/>
        <v>8032.6337041765237</v>
      </c>
      <c r="F74" s="52">
        <f t="shared" si="7"/>
        <v>926.48600970894165</v>
      </c>
      <c r="G74" s="47">
        <f t="shared" si="8"/>
        <v>0.7438617360790204</v>
      </c>
      <c r="H74" s="48">
        <f t="shared" si="9"/>
        <v>1246</v>
      </c>
      <c r="I74" s="49">
        <f t="shared" si="10"/>
        <v>926.85172315445936</v>
      </c>
      <c r="J74" s="36">
        <v>0</v>
      </c>
      <c r="K74" s="35" t="str">
        <f t="shared" si="11"/>
        <v>04DE</v>
      </c>
    </row>
    <row r="75" spans="1:11" s="39" customFormat="1" ht="12.75" thickBot="1" x14ac:dyDescent="0.25">
      <c r="A75" s="51">
        <v>70</v>
      </c>
      <c r="B75" s="52">
        <v>26010</v>
      </c>
      <c r="C75" s="52">
        <v>3000</v>
      </c>
      <c r="D75" s="52">
        <v>8.67</v>
      </c>
      <c r="E75" s="52">
        <f t="shared" si="6"/>
        <v>7895.0304687232683</v>
      </c>
      <c r="F75" s="52">
        <f t="shared" si="7"/>
        <v>910.61481761514051</v>
      </c>
      <c r="G75" s="47">
        <f t="shared" si="8"/>
        <v>0.7438617360790204</v>
      </c>
      <c r="H75" s="48">
        <f t="shared" si="9"/>
        <v>1224</v>
      </c>
      <c r="I75" s="49">
        <f t="shared" si="10"/>
        <v>910.48676496072096</v>
      </c>
      <c r="J75" s="36">
        <v>0</v>
      </c>
      <c r="K75" s="35" t="str">
        <f t="shared" si="11"/>
        <v>04C8</v>
      </c>
    </row>
    <row r="76" spans="1:11" s="39" customFormat="1" ht="12.75" thickBot="1" x14ac:dyDescent="0.25">
      <c r="A76" s="51">
        <v>71</v>
      </c>
      <c r="B76" s="52">
        <v>26010</v>
      </c>
      <c r="C76" s="52">
        <v>3000</v>
      </c>
      <c r="D76" s="52">
        <v>8.67</v>
      </c>
      <c r="E76" s="52">
        <f t="shared" si="6"/>
        <v>7759.7844489858699</v>
      </c>
      <c r="F76" s="52">
        <f t="shared" si="7"/>
        <v>895.01550738014646</v>
      </c>
      <c r="G76" s="47">
        <f t="shared" si="8"/>
        <v>0.7438617360790204</v>
      </c>
      <c r="H76" s="48">
        <f t="shared" si="9"/>
        <v>1203</v>
      </c>
      <c r="I76" s="49">
        <f t="shared" si="10"/>
        <v>894.86566850306156</v>
      </c>
      <c r="J76" s="36">
        <v>0</v>
      </c>
      <c r="K76" s="35" t="str">
        <f t="shared" si="11"/>
        <v>04B3</v>
      </c>
    </row>
    <row r="77" spans="1:11" s="39" customFormat="1" ht="12.75" thickBot="1" x14ac:dyDescent="0.25">
      <c r="A77" s="51">
        <v>72</v>
      </c>
      <c r="B77" s="52">
        <v>26010</v>
      </c>
      <c r="C77" s="52">
        <v>3000</v>
      </c>
      <c r="D77" s="52">
        <v>8.67</v>
      </c>
      <c r="E77" s="52">
        <f t="shared" si="6"/>
        <v>7626.8552646207081</v>
      </c>
      <c r="F77" s="52">
        <f t="shared" si="7"/>
        <v>879.6834215248798</v>
      </c>
      <c r="G77" s="47">
        <f t="shared" si="8"/>
        <v>0.7438617360790204</v>
      </c>
      <c r="H77" s="48">
        <f t="shared" si="9"/>
        <v>1183</v>
      </c>
      <c r="I77" s="49">
        <f t="shared" si="10"/>
        <v>879.98843378148115</v>
      </c>
      <c r="J77" s="36">
        <v>0</v>
      </c>
      <c r="K77" s="35" t="str">
        <f t="shared" si="11"/>
        <v>049F</v>
      </c>
    </row>
    <row r="78" spans="1:11" s="39" customFormat="1" ht="12.75" thickBot="1" x14ac:dyDescent="0.25">
      <c r="A78" s="51">
        <v>73</v>
      </c>
      <c r="B78" s="52">
        <v>26010</v>
      </c>
      <c r="C78" s="52">
        <v>3000</v>
      </c>
      <c r="D78" s="52">
        <v>8.67</v>
      </c>
      <c r="E78" s="52">
        <f t="shared" si="6"/>
        <v>7496.2032270206582</v>
      </c>
      <c r="F78" s="52">
        <f t="shared" si="7"/>
        <v>864.61398235532386</v>
      </c>
      <c r="G78" s="47">
        <f t="shared" si="8"/>
        <v>0.7438617360790204</v>
      </c>
      <c r="H78" s="48">
        <f t="shared" si="9"/>
        <v>1162</v>
      </c>
      <c r="I78" s="49">
        <f t="shared" si="10"/>
        <v>864.36733732382174</v>
      </c>
      <c r="J78" s="36">
        <v>0</v>
      </c>
      <c r="K78" s="35" t="str">
        <f t="shared" si="11"/>
        <v>048A</v>
      </c>
    </row>
    <row r="79" spans="1:11" s="39" customFormat="1" ht="12.75" thickBot="1" x14ac:dyDescent="0.25">
      <c r="A79" s="51">
        <v>74</v>
      </c>
      <c r="B79" s="52">
        <v>26010</v>
      </c>
      <c r="C79" s="52">
        <v>3000</v>
      </c>
      <c r="D79" s="52">
        <v>8.67</v>
      </c>
      <c r="E79" s="52">
        <f t="shared" si="6"/>
        <v>7367.7893274652924</v>
      </c>
      <c r="F79" s="52">
        <f t="shared" si="7"/>
        <v>849.80269059576619</v>
      </c>
      <c r="G79" s="47">
        <f t="shared" si="8"/>
        <v>0.7438617360790204</v>
      </c>
      <c r="H79" s="48">
        <f t="shared" si="9"/>
        <v>1142</v>
      </c>
      <c r="I79" s="49">
        <f t="shared" si="10"/>
        <v>849.49010260224134</v>
      </c>
      <c r="J79" s="36">
        <v>0</v>
      </c>
      <c r="K79" s="35" t="str">
        <f t="shared" si="11"/>
        <v>0476</v>
      </c>
    </row>
    <row r="80" spans="1:11" s="39" customFormat="1" ht="12.75" thickBot="1" x14ac:dyDescent="0.25">
      <c r="A80" s="51">
        <v>75</v>
      </c>
      <c r="B80" s="52">
        <v>26010</v>
      </c>
      <c r="C80" s="52">
        <v>3000</v>
      </c>
      <c r="D80" s="52">
        <v>8.67</v>
      </c>
      <c r="E80" s="52">
        <f t="shared" si="6"/>
        <v>7241.5752254740555</v>
      </c>
      <c r="F80" s="52">
        <f t="shared" si="7"/>
        <v>835.24512404545044</v>
      </c>
      <c r="G80" s="47">
        <f t="shared" si="8"/>
        <v>0.7438617360790204</v>
      </c>
      <c r="H80" s="48">
        <f t="shared" si="9"/>
        <v>1123</v>
      </c>
      <c r="I80" s="49">
        <f t="shared" si="10"/>
        <v>835.35672961673993</v>
      </c>
      <c r="J80" s="36">
        <v>0</v>
      </c>
      <c r="K80" s="35" t="str">
        <f t="shared" si="11"/>
        <v>0463</v>
      </c>
    </row>
    <row r="81" spans="1:11" s="39" customFormat="1" ht="12.75" thickBot="1" x14ac:dyDescent="0.25">
      <c r="A81" s="51">
        <v>76</v>
      </c>
      <c r="B81" s="52">
        <v>26010</v>
      </c>
      <c r="C81" s="52">
        <v>3000</v>
      </c>
      <c r="D81" s="52">
        <v>8.67</v>
      </c>
      <c r="E81" s="52">
        <f t="shared" si="6"/>
        <v>7117.523237358967</v>
      </c>
      <c r="F81" s="52">
        <f t="shared" si="7"/>
        <v>820.93693625824301</v>
      </c>
      <c r="G81" s="47">
        <f t="shared" si="8"/>
        <v>0.7438617360790204</v>
      </c>
      <c r="H81" s="48">
        <f t="shared" si="9"/>
        <v>1104</v>
      </c>
      <c r="I81" s="49">
        <f t="shared" si="10"/>
        <v>821.22335663123852</v>
      </c>
      <c r="J81" s="36">
        <v>0</v>
      </c>
      <c r="K81" s="35" t="str">
        <f t="shared" si="11"/>
        <v>0450</v>
      </c>
    </row>
    <row r="82" spans="1:11" s="39" customFormat="1" ht="12.75" thickBot="1" x14ac:dyDescent="0.25">
      <c r="A82" s="51">
        <v>77</v>
      </c>
      <c r="B82" s="52">
        <v>26010</v>
      </c>
      <c r="C82" s="52">
        <v>3000</v>
      </c>
      <c r="D82" s="52">
        <v>8.67</v>
      </c>
      <c r="E82" s="52">
        <f t="shared" si="6"/>
        <v>6995.5963249734214</v>
      </c>
      <c r="F82" s="52">
        <f t="shared" si="7"/>
        <v>806.87385524491594</v>
      </c>
      <c r="G82" s="47">
        <f t="shared" si="8"/>
        <v>0.7438617360790204</v>
      </c>
      <c r="H82" s="48">
        <f t="shared" si="9"/>
        <v>1085</v>
      </c>
      <c r="I82" s="49">
        <f t="shared" si="10"/>
        <v>807.08998364573711</v>
      </c>
      <c r="J82" s="36">
        <v>0</v>
      </c>
      <c r="K82" s="35" t="str">
        <f t="shared" si="11"/>
        <v>043D</v>
      </c>
    </row>
    <row r="83" spans="1:11" s="39" customFormat="1" ht="12.75" thickBot="1" x14ac:dyDescent="0.25">
      <c r="A83" s="51">
        <v>78</v>
      </c>
      <c r="B83" s="52">
        <v>26010</v>
      </c>
      <c r="C83" s="52">
        <v>3000</v>
      </c>
      <c r="D83" s="52">
        <v>8.67</v>
      </c>
      <c r="E83" s="52">
        <f t="shared" si="6"/>
        <v>6875.7580846537212</v>
      </c>
      <c r="F83" s="52">
        <f t="shared" si="7"/>
        <v>793.05168219766108</v>
      </c>
      <c r="G83" s="47">
        <f t="shared" si="8"/>
        <v>0.7438617360790204</v>
      </c>
      <c r="H83" s="48">
        <f t="shared" si="9"/>
        <v>1066</v>
      </c>
      <c r="I83" s="49">
        <f t="shared" si="10"/>
        <v>792.9566106602357</v>
      </c>
      <c r="J83" s="36">
        <v>0</v>
      </c>
      <c r="K83" s="35" t="str">
        <f t="shared" si="11"/>
        <v>042A</v>
      </c>
    </row>
    <row r="84" spans="1:11" s="39" customFormat="1" ht="12.75" thickBot="1" x14ac:dyDescent="0.25">
      <c r="A84" s="51">
        <v>79</v>
      </c>
      <c r="B84" s="52">
        <v>26010</v>
      </c>
      <c r="C84" s="52">
        <v>3000</v>
      </c>
      <c r="D84" s="52">
        <v>8.67</v>
      </c>
      <c r="E84" s="52">
        <f t="shared" si="6"/>
        <v>6757.9727363500506</v>
      </c>
      <c r="F84" s="52">
        <f t="shared" si="7"/>
        <v>779.46629023645335</v>
      </c>
      <c r="G84" s="47">
        <f t="shared" si="8"/>
        <v>0.7438617360790204</v>
      </c>
      <c r="H84" s="48">
        <f t="shared" si="9"/>
        <v>1048</v>
      </c>
      <c r="I84" s="49">
        <f t="shared" si="10"/>
        <v>779.5670994108134</v>
      </c>
      <c r="J84" s="36">
        <v>0</v>
      </c>
      <c r="K84" s="35" t="str">
        <f t="shared" si="11"/>
        <v>0418</v>
      </c>
    </row>
    <row r="85" spans="1:11" s="39" customFormat="1" ht="12.75" thickBot="1" x14ac:dyDescent="0.25">
      <c r="A85" s="51">
        <v>80</v>
      </c>
      <c r="B85" s="52">
        <v>26010</v>
      </c>
      <c r="C85" s="52">
        <v>3000</v>
      </c>
      <c r="D85" s="52">
        <v>8.67</v>
      </c>
      <c r="E85" s="52">
        <f t="shared" si="6"/>
        <v>6642.2051129436522</v>
      </c>
      <c r="F85" s="52">
        <f t="shared" si="7"/>
        <v>766.11362317689179</v>
      </c>
      <c r="G85" s="47">
        <f t="shared" si="8"/>
        <v>0.7438617360790204</v>
      </c>
      <c r="H85" s="48">
        <f t="shared" si="9"/>
        <v>1030</v>
      </c>
      <c r="I85" s="49">
        <f t="shared" si="10"/>
        <v>766.17758816139099</v>
      </c>
      <c r="J85" s="36">
        <v>0</v>
      </c>
      <c r="K85" s="35" t="str">
        <f t="shared" si="11"/>
        <v>0406</v>
      </c>
    </row>
    <row r="86" spans="1:11" s="39" customFormat="1" ht="12.75" thickBot="1" x14ac:dyDescent="0.25">
      <c r="A86" s="51">
        <v>81</v>
      </c>
      <c r="B86" s="52">
        <v>26010</v>
      </c>
      <c r="C86" s="52">
        <v>3000</v>
      </c>
      <c r="D86" s="52">
        <v>8.67</v>
      </c>
      <c r="E86" s="52">
        <f t="shared" si="6"/>
        <v>6528.4206497469841</v>
      </c>
      <c r="F86" s="52">
        <f t="shared" si="7"/>
        <v>752.98969431914463</v>
      </c>
      <c r="G86" s="47">
        <f t="shared" si="8"/>
        <v>0.7438617360790204</v>
      </c>
      <c r="H86" s="48">
        <f t="shared" si="9"/>
        <v>1012</v>
      </c>
      <c r="I86" s="49">
        <f t="shared" si="10"/>
        <v>752.78807691196869</v>
      </c>
      <c r="J86" s="36">
        <v>0</v>
      </c>
      <c r="K86" s="35" t="str">
        <f t="shared" si="11"/>
        <v>03F4</v>
      </c>
    </row>
    <row r="87" spans="1:11" s="39" customFormat="1" ht="12.75" thickBot="1" x14ac:dyDescent="0.25">
      <c r="A87" s="51">
        <v>82</v>
      </c>
      <c r="B87" s="52">
        <v>26010</v>
      </c>
      <c r="C87" s="52">
        <v>3000</v>
      </c>
      <c r="D87" s="52">
        <v>8.67</v>
      </c>
      <c r="E87" s="52">
        <f t="shared" si="6"/>
        <v>6416.5853741837609</v>
      </c>
      <c r="F87" s="52">
        <f t="shared" si="7"/>
        <v>740.0905852576426</v>
      </c>
      <c r="G87" s="47">
        <f t="shared" si="8"/>
        <v>0.7438617360790204</v>
      </c>
      <c r="H87" s="48">
        <f t="shared" si="9"/>
        <v>995</v>
      </c>
      <c r="I87" s="49">
        <f t="shared" si="10"/>
        <v>740.14242739862527</v>
      </c>
      <c r="J87" s="36">
        <v>0</v>
      </c>
      <c r="K87" s="35" t="str">
        <f t="shared" si="11"/>
        <v>03E3</v>
      </c>
    </row>
    <row r="88" spans="1:11" s="39" customFormat="1" ht="12.75" thickBot="1" x14ac:dyDescent="0.25">
      <c r="A88" s="51">
        <v>83</v>
      </c>
      <c r="B88" s="52">
        <v>26010</v>
      </c>
      <c r="C88" s="52">
        <v>3000</v>
      </c>
      <c r="D88" s="52">
        <v>8.67</v>
      </c>
      <c r="E88" s="52">
        <f t="shared" si="6"/>
        <v>6306.6658956457768</v>
      </c>
      <c r="F88" s="52">
        <f t="shared" si="7"/>
        <v>727.41244471116227</v>
      </c>
      <c r="G88" s="47">
        <f t="shared" si="8"/>
        <v>0.7438617360790204</v>
      </c>
      <c r="H88" s="48">
        <f t="shared" si="9"/>
        <v>978</v>
      </c>
      <c r="I88" s="49">
        <f t="shared" si="10"/>
        <v>727.49677788528197</v>
      </c>
      <c r="J88" s="36">
        <v>0</v>
      </c>
      <c r="K88" s="35" t="str">
        <f t="shared" si="11"/>
        <v>03D2</v>
      </c>
    </row>
    <row r="89" spans="1:11" s="39" customFormat="1" ht="12.75" thickBot="1" x14ac:dyDescent="0.25">
      <c r="A89" s="51">
        <v>84</v>
      </c>
      <c r="B89" s="52">
        <v>26010</v>
      </c>
      <c r="C89" s="52">
        <v>3000</v>
      </c>
      <c r="D89" s="52">
        <v>8.67</v>
      </c>
      <c r="E89" s="52">
        <f t="shared" si="6"/>
        <v>6198.6293955234896</v>
      </c>
      <c r="F89" s="52">
        <f t="shared" si="7"/>
        <v>714.95148737295153</v>
      </c>
      <c r="G89" s="47">
        <f t="shared" si="8"/>
        <v>0.7438617360790204</v>
      </c>
      <c r="H89" s="48">
        <f t="shared" si="9"/>
        <v>961</v>
      </c>
      <c r="I89" s="49">
        <f t="shared" si="10"/>
        <v>714.85112837193856</v>
      </c>
      <c r="J89" s="36">
        <v>0</v>
      </c>
      <c r="K89" s="35" t="str">
        <f t="shared" si="11"/>
        <v>03C1</v>
      </c>
    </row>
    <row r="90" spans="1:11" s="39" customFormat="1" ht="12.75" thickBot="1" x14ac:dyDescent="0.25">
      <c r="A90" s="51">
        <v>85</v>
      </c>
      <c r="B90" s="52">
        <v>26010</v>
      </c>
      <c r="C90" s="52">
        <v>3000</v>
      </c>
      <c r="D90" s="52">
        <v>8.67</v>
      </c>
      <c r="E90" s="52">
        <f t="shared" si="6"/>
        <v>6092.443617407378</v>
      </c>
      <c r="F90" s="52">
        <f t="shared" si="7"/>
        <v>702.70399278055106</v>
      </c>
      <c r="G90" s="47">
        <f t="shared" si="8"/>
        <v>0.7438617360790204</v>
      </c>
      <c r="H90" s="48">
        <f t="shared" si="9"/>
        <v>945</v>
      </c>
      <c r="I90" s="49">
        <f t="shared" si="10"/>
        <v>702.94934059467425</v>
      </c>
      <c r="J90" s="36">
        <v>0</v>
      </c>
      <c r="K90" s="35" t="str">
        <f t="shared" si="11"/>
        <v>03B1</v>
      </c>
    </row>
    <row r="91" spans="1:11" s="39" customFormat="1" ht="12.75" thickBot="1" x14ac:dyDescent="0.25">
      <c r="A91" s="51">
        <v>86</v>
      </c>
      <c r="B91" s="52">
        <v>26010</v>
      </c>
      <c r="C91" s="52">
        <v>3000</v>
      </c>
      <c r="D91" s="52">
        <v>8.67</v>
      </c>
      <c r="E91" s="52">
        <f t="shared" si="6"/>
        <v>5988.0768574571648</v>
      </c>
      <c r="F91" s="52">
        <f t="shared" si="7"/>
        <v>690.6663042049787</v>
      </c>
      <c r="G91" s="47">
        <f t="shared" si="8"/>
        <v>0.7438617360790204</v>
      </c>
      <c r="H91" s="48">
        <f t="shared" si="9"/>
        <v>928</v>
      </c>
      <c r="I91" s="49">
        <f t="shared" si="10"/>
        <v>690.30369108133095</v>
      </c>
      <c r="J91" s="36">
        <v>0</v>
      </c>
      <c r="K91" s="35" t="str">
        <f t="shared" si="11"/>
        <v>03A0</v>
      </c>
    </row>
    <row r="92" spans="1:11" s="39" customFormat="1" ht="12.75" thickBot="1" x14ac:dyDescent="0.25">
      <c r="A92" s="51">
        <v>87</v>
      </c>
      <c r="B92" s="52">
        <v>26010</v>
      </c>
      <c r="C92" s="52">
        <v>3000</v>
      </c>
      <c r="D92" s="52">
        <v>8.67</v>
      </c>
      <c r="E92" s="52">
        <f t="shared" si="6"/>
        <v>5885.4979549360114</v>
      </c>
      <c r="F92" s="52">
        <f t="shared" si="7"/>
        <v>678.83482755894022</v>
      </c>
      <c r="G92" s="47">
        <f t="shared" si="8"/>
        <v>0.7438617360790204</v>
      </c>
      <c r="H92" s="48">
        <f t="shared" si="9"/>
        <v>913</v>
      </c>
      <c r="I92" s="49">
        <f t="shared" si="10"/>
        <v>679.14576504014565</v>
      </c>
      <c r="J92" s="36">
        <v>0</v>
      </c>
      <c r="K92" s="35" t="str">
        <f t="shared" si="11"/>
        <v>0391</v>
      </c>
    </row>
    <row r="93" spans="1:11" s="39" customFormat="1" ht="12.75" thickBot="1" x14ac:dyDescent="0.25">
      <c r="A93" s="51">
        <v>88</v>
      </c>
      <c r="B93" s="52">
        <v>26010</v>
      </c>
      <c r="C93" s="52">
        <v>3000</v>
      </c>
      <c r="D93" s="52">
        <v>8.67</v>
      </c>
      <c r="E93" s="52">
        <f t="shared" si="6"/>
        <v>5784.6762829068693</v>
      </c>
      <c r="F93" s="52">
        <f t="shared" si="7"/>
        <v>667.20603032374504</v>
      </c>
      <c r="G93" s="47">
        <f t="shared" si="8"/>
        <v>0.7438617360790204</v>
      </c>
      <c r="H93" s="48">
        <f t="shared" si="9"/>
        <v>897</v>
      </c>
      <c r="I93" s="49">
        <f t="shared" si="10"/>
        <v>667.24397726288134</v>
      </c>
      <c r="J93" s="36">
        <v>0</v>
      </c>
      <c r="K93" s="35" t="str">
        <f t="shared" si="11"/>
        <v>0381</v>
      </c>
    </row>
    <row r="94" spans="1:11" s="39" customFormat="1" ht="12.75" thickBot="1" x14ac:dyDescent="0.25">
      <c r="A94" s="51">
        <v>89</v>
      </c>
      <c r="B94" s="52">
        <v>26010</v>
      </c>
      <c r="C94" s="52">
        <v>3000</v>
      </c>
      <c r="D94" s="52">
        <v>8.67</v>
      </c>
      <c r="E94" s="52">
        <f t="shared" si="6"/>
        <v>5685.5817390882194</v>
      </c>
      <c r="F94" s="52">
        <f t="shared" si="7"/>
        <v>655.77644049460434</v>
      </c>
      <c r="G94" s="47">
        <f t="shared" si="8"/>
        <v>0.7438617360790204</v>
      </c>
      <c r="H94" s="48">
        <f t="shared" si="9"/>
        <v>882</v>
      </c>
      <c r="I94" s="49">
        <f t="shared" si="10"/>
        <v>656.08605122169604</v>
      </c>
      <c r="J94" s="36">
        <v>0</v>
      </c>
      <c r="K94" s="35" t="str">
        <f t="shared" si="11"/>
        <v>0372</v>
      </c>
    </row>
    <row r="95" spans="1:11" s="39" customFormat="1" ht="12.75" thickBot="1" x14ac:dyDescent="0.25">
      <c r="A95" s="51">
        <v>90</v>
      </c>
      <c r="B95" s="52">
        <v>26010</v>
      </c>
      <c r="C95" s="52">
        <v>3000</v>
      </c>
      <c r="D95" s="52">
        <v>8.67</v>
      </c>
      <c r="E95" s="52">
        <f t="shared" si="6"/>
        <v>5588.184736866433</v>
      </c>
      <c r="F95" s="52">
        <f t="shared" si="7"/>
        <v>644.54264554399458</v>
      </c>
      <c r="G95" s="47">
        <f t="shared" si="8"/>
        <v>0.7438617360790204</v>
      </c>
      <c r="H95" s="48">
        <f t="shared" si="9"/>
        <v>866</v>
      </c>
      <c r="I95" s="49">
        <f t="shared" si="10"/>
        <v>644.18426344443162</v>
      </c>
      <c r="J95" s="36">
        <v>0</v>
      </c>
      <c r="K95" s="35" t="str">
        <f t="shared" si="11"/>
        <v>0362</v>
      </c>
    </row>
    <row r="96" spans="1:11" s="39" customFormat="1" ht="12.75" thickBot="1" x14ac:dyDescent="0.25">
      <c r="A96" s="51">
        <v>91</v>
      </c>
      <c r="B96" s="52">
        <v>26010</v>
      </c>
      <c r="C96" s="52">
        <v>3000</v>
      </c>
      <c r="D96" s="52">
        <v>8.67</v>
      </c>
      <c r="E96" s="52">
        <f t="shared" si="6"/>
        <v>5492.4561964621198</v>
      </c>
      <c r="F96" s="52">
        <f t="shared" si="7"/>
        <v>633.50129140278204</v>
      </c>
      <c r="G96" s="47">
        <f t="shared" si="8"/>
        <v>0.7438617360790204</v>
      </c>
      <c r="H96" s="48">
        <f t="shared" si="9"/>
        <v>852</v>
      </c>
      <c r="I96" s="49">
        <f t="shared" si="10"/>
        <v>633.77019913932543</v>
      </c>
      <c r="J96" s="36">
        <v>0</v>
      </c>
      <c r="K96" s="35" t="str">
        <f t="shared" si="11"/>
        <v>0354</v>
      </c>
    </row>
    <row r="97" spans="1:11" s="39" customFormat="1" ht="12.75" thickBot="1" x14ac:dyDescent="0.25">
      <c r="A97" s="51">
        <v>92</v>
      </c>
      <c r="B97" s="52">
        <v>26010</v>
      </c>
      <c r="C97" s="52">
        <v>3000</v>
      </c>
      <c r="D97" s="52">
        <v>8.67</v>
      </c>
      <c r="E97" s="52">
        <f t="shared" si="6"/>
        <v>5398.3675362477852</v>
      </c>
      <c r="F97" s="52">
        <f t="shared" si="7"/>
        <v>622.64908145879872</v>
      </c>
      <c r="G97" s="47">
        <f t="shared" si="8"/>
        <v>0.7438617360790204</v>
      </c>
      <c r="H97" s="48">
        <f t="shared" si="9"/>
        <v>837</v>
      </c>
      <c r="I97" s="49">
        <f t="shared" si="10"/>
        <v>622.61227309814012</v>
      </c>
      <c r="J97" s="36">
        <v>0</v>
      </c>
      <c r="K97" s="35" t="str">
        <f t="shared" si="11"/>
        <v>0345</v>
      </c>
    </row>
    <row r="98" spans="1:11" s="39" customFormat="1" ht="12.75" thickBot="1" x14ac:dyDescent="0.25">
      <c r="A98" s="51">
        <v>93</v>
      </c>
      <c r="B98" s="52">
        <v>26010</v>
      </c>
      <c r="C98" s="52">
        <v>3000</v>
      </c>
      <c r="D98" s="52">
        <v>8.67</v>
      </c>
      <c r="E98" s="52">
        <f t="shared" si="6"/>
        <v>5305.8906642142374</v>
      </c>
      <c r="F98" s="52">
        <f t="shared" si="7"/>
        <v>611.98277557257643</v>
      </c>
      <c r="G98" s="47">
        <f t="shared" si="8"/>
        <v>0.7438617360790204</v>
      </c>
      <c r="H98" s="48">
        <f t="shared" si="9"/>
        <v>823</v>
      </c>
      <c r="I98" s="49">
        <f t="shared" si="10"/>
        <v>612.19820879303381</v>
      </c>
      <c r="J98" s="36">
        <v>0</v>
      </c>
      <c r="K98" s="35" t="str">
        <f t="shared" si="11"/>
        <v>0337</v>
      </c>
    </row>
    <row r="99" spans="1:11" s="39" customFormat="1" ht="12.75" thickBot="1" x14ac:dyDescent="0.25">
      <c r="A99" s="51">
        <v>94</v>
      </c>
      <c r="B99" s="52">
        <v>26010</v>
      </c>
      <c r="C99" s="52">
        <v>3000</v>
      </c>
      <c r="D99" s="52">
        <v>8.67</v>
      </c>
      <c r="E99" s="52">
        <f t="shared" si="6"/>
        <v>5214.9979695831507</v>
      </c>
      <c r="F99" s="52">
        <f t="shared" si="7"/>
        <v>601.49918910993665</v>
      </c>
      <c r="G99" s="47">
        <f t="shared" si="8"/>
        <v>0.7438617360790204</v>
      </c>
      <c r="H99" s="48">
        <f t="shared" si="9"/>
        <v>809</v>
      </c>
      <c r="I99" s="49">
        <f t="shared" si="10"/>
        <v>601.78414448792751</v>
      </c>
      <c r="J99" s="36">
        <v>0</v>
      </c>
      <c r="K99" s="35" t="str">
        <f t="shared" si="11"/>
        <v>0329</v>
      </c>
    </row>
    <row r="100" spans="1:11" s="39" customFormat="1" ht="12.75" thickBot="1" x14ac:dyDescent="0.25">
      <c r="A100" s="51">
        <v>95</v>
      </c>
      <c r="B100" s="52">
        <v>26010</v>
      </c>
      <c r="C100" s="52">
        <v>3000</v>
      </c>
      <c r="D100" s="52">
        <v>8.67</v>
      </c>
      <c r="E100" s="52">
        <f t="shared" si="6"/>
        <v>5125.6623145633421</v>
      </c>
      <c r="F100" s="52">
        <f t="shared" si="7"/>
        <v>591.19519199115825</v>
      </c>
      <c r="G100" s="47">
        <f t="shared" si="8"/>
        <v>0.7438617360790204</v>
      </c>
      <c r="H100" s="48">
        <f t="shared" si="9"/>
        <v>795</v>
      </c>
      <c r="I100" s="49">
        <f t="shared" si="10"/>
        <v>591.3700801828212</v>
      </c>
      <c r="J100" s="36">
        <v>0</v>
      </c>
      <c r="K100" s="35" t="str">
        <f t="shared" si="11"/>
        <v>031B</v>
      </c>
    </row>
    <row r="101" spans="1:11" s="39" customFormat="1" ht="12.75" thickBot="1" x14ac:dyDescent="0.25">
      <c r="A101" s="51">
        <v>96</v>
      </c>
      <c r="B101" s="52">
        <v>26010</v>
      </c>
      <c r="C101" s="52">
        <v>3000</v>
      </c>
      <c r="D101" s="52">
        <v>8.67</v>
      </c>
      <c r="E101" s="52">
        <f t="shared" si="6"/>
        <v>5037.8570262482508</v>
      </c>
      <c r="F101" s="52">
        <f t="shared" si="7"/>
        <v>581.06770775643031</v>
      </c>
      <c r="G101" s="47">
        <f t="shared" si="8"/>
        <v>0.7438617360790204</v>
      </c>
      <c r="H101" s="48">
        <f t="shared" si="9"/>
        <v>781</v>
      </c>
      <c r="I101" s="49">
        <f t="shared" si="10"/>
        <v>580.95601587771489</v>
      </c>
      <c r="J101" s="36">
        <v>0</v>
      </c>
      <c r="K101" s="35" t="str">
        <f t="shared" si="11"/>
        <v>030D</v>
      </c>
    </row>
    <row r="102" spans="1:11" s="39" customFormat="1" ht="12.75" thickBot="1" x14ac:dyDescent="0.25">
      <c r="A102" s="51">
        <v>97</v>
      </c>
      <c r="B102" s="52">
        <v>26010</v>
      </c>
      <c r="C102" s="52">
        <v>3000</v>
      </c>
      <c r="D102" s="52">
        <v>8.67</v>
      </c>
      <c r="E102" s="52">
        <f t="shared" si="6"/>
        <v>4951.5558886522185</v>
      </c>
      <c r="F102" s="52">
        <f t="shared" si="7"/>
        <v>571.11371264731474</v>
      </c>
      <c r="G102" s="47">
        <f t="shared" si="8"/>
        <v>0.7438617360790204</v>
      </c>
      <c r="H102" s="48">
        <f t="shared" si="9"/>
        <v>768</v>
      </c>
      <c r="I102" s="49">
        <f t="shared" si="10"/>
        <v>571.28581330868769</v>
      </c>
      <c r="J102" s="36">
        <v>0</v>
      </c>
      <c r="K102" s="35" t="str">
        <f t="shared" si="11"/>
        <v>0300</v>
      </c>
    </row>
    <row r="103" spans="1:11" s="39" customFormat="1" ht="12.75" thickBot="1" x14ac:dyDescent="0.25">
      <c r="A103" s="51">
        <v>98</v>
      </c>
      <c r="B103" s="52">
        <v>26010</v>
      </c>
      <c r="C103" s="52">
        <v>3000</v>
      </c>
      <c r="D103" s="52">
        <v>8.67</v>
      </c>
      <c r="E103" s="52">
        <f t="shared" si="6"/>
        <v>4866.7331348831904</v>
      </c>
      <c r="F103" s="52">
        <f t="shared" si="7"/>
        <v>561.33023470394357</v>
      </c>
      <c r="G103" s="47">
        <f t="shared" si="8"/>
        <v>0.7438617360790204</v>
      </c>
      <c r="H103" s="48">
        <f t="shared" si="9"/>
        <v>755</v>
      </c>
      <c r="I103" s="49">
        <f t="shared" si="10"/>
        <v>561.61561073966038</v>
      </c>
      <c r="J103" s="36">
        <v>0</v>
      </c>
      <c r="K103" s="35" t="str">
        <f t="shared" si="11"/>
        <v>02F3</v>
      </c>
    </row>
    <row r="104" spans="1:11" s="39" customFormat="1" ht="12.75" thickBot="1" x14ac:dyDescent="0.25">
      <c r="A104" s="51">
        <v>99</v>
      </c>
      <c r="B104" s="52">
        <v>26010</v>
      </c>
      <c r="C104" s="52">
        <v>3000</v>
      </c>
      <c r="D104" s="52">
        <v>8.67</v>
      </c>
      <c r="E104" s="52">
        <f t="shared" si="6"/>
        <v>4783.3634394495139</v>
      </c>
      <c r="F104" s="52">
        <f t="shared" si="7"/>
        <v>551.71435287768327</v>
      </c>
      <c r="G104" s="47">
        <f t="shared" si="8"/>
        <v>0.7438617360790204</v>
      </c>
      <c r="H104" s="48">
        <f t="shared" si="9"/>
        <v>742</v>
      </c>
      <c r="I104" s="49">
        <f t="shared" si="10"/>
        <v>551.94540817063319</v>
      </c>
      <c r="J104" s="36">
        <v>0</v>
      </c>
      <c r="K104" s="35" t="str">
        <f t="shared" si="11"/>
        <v>02E6</v>
      </c>
    </row>
    <row r="105" spans="1:11" s="39" customFormat="1" ht="12.75" thickBot="1" x14ac:dyDescent="0.25">
      <c r="A105" s="51">
        <v>100</v>
      </c>
      <c r="B105" s="52">
        <v>26010</v>
      </c>
      <c r="C105" s="52">
        <v>3000</v>
      </c>
      <c r="D105" s="52">
        <v>8.67</v>
      </c>
      <c r="E105" s="52">
        <f t="shared" si="6"/>
        <v>4701.4219106985092</v>
      </c>
      <c r="F105" s="52">
        <f t="shared" si="7"/>
        <v>542.26319615899763</v>
      </c>
      <c r="G105" s="47">
        <f t="shared" si="8"/>
        <v>0.7438617360790204</v>
      </c>
      <c r="H105" s="48">
        <f t="shared" si="9"/>
        <v>729</v>
      </c>
      <c r="I105" s="49">
        <f t="shared" si="10"/>
        <v>542.27520560160588</v>
      </c>
      <c r="J105" s="36">
        <v>0</v>
      </c>
      <c r="K105" s="35" t="str">
        <f t="shared" si="11"/>
        <v>02D9</v>
      </c>
    </row>
    <row r="106" spans="1:11" s="39" customFormat="1" ht="12.75" thickBot="1" x14ac:dyDescent="0.25">
      <c r="A106" s="51">
        <v>101</v>
      </c>
      <c r="B106" s="52">
        <v>26010</v>
      </c>
      <c r="C106" s="52">
        <v>3000</v>
      </c>
      <c r="D106" s="52">
        <v>8.67</v>
      </c>
      <c r="E106" s="52">
        <f t="shared" si="6"/>
        <v>4620.8840833845898</v>
      </c>
      <c r="F106" s="52">
        <f t="shared" si="7"/>
        <v>532.97394272025258</v>
      </c>
      <c r="G106" s="47">
        <f t="shared" si="8"/>
        <v>0.7438617360790204</v>
      </c>
      <c r="H106" s="48">
        <f t="shared" si="9"/>
        <v>716</v>
      </c>
      <c r="I106" s="49">
        <f t="shared" si="10"/>
        <v>532.60500303257857</v>
      </c>
      <c r="J106" s="36">
        <v>0</v>
      </c>
      <c r="K106" s="35" t="str">
        <f t="shared" si="11"/>
        <v>02CC</v>
      </c>
    </row>
    <row r="107" spans="1:11" s="39" customFormat="1" ht="12.75" thickBot="1" x14ac:dyDescent="0.25">
      <c r="A107" s="51">
        <v>102</v>
      </c>
      <c r="B107" s="52">
        <v>26010</v>
      </c>
      <c r="C107" s="52">
        <v>3000</v>
      </c>
      <c r="D107" s="52">
        <v>8.67</v>
      </c>
      <c r="E107" s="52">
        <f t="shared" si="6"/>
        <v>4541.7259113646769</v>
      </c>
      <c r="F107" s="52">
        <f t="shared" si="7"/>
        <v>523.8438190732038</v>
      </c>
      <c r="G107" s="47">
        <f t="shared" si="8"/>
        <v>0.7438617360790204</v>
      </c>
      <c r="H107" s="48">
        <f t="shared" si="9"/>
        <v>704</v>
      </c>
      <c r="I107" s="49">
        <f t="shared" si="10"/>
        <v>523.67866219963037</v>
      </c>
      <c r="J107" s="36">
        <v>0</v>
      </c>
      <c r="K107" s="35" t="str">
        <f t="shared" si="11"/>
        <v>02C0</v>
      </c>
    </row>
    <row r="108" spans="1:11" s="39" customFormat="1" ht="12.75" thickBot="1" x14ac:dyDescent="0.25">
      <c r="A108" s="51">
        <v>103</v>
      </c>
      <c r="B108" s="52">
        <v>26010</v>
      </c>
      <c r="C108" s="52">
        <v>3000</v>
      </c>
      <c r="D108" s="52">
        <v>8.67</v>
      </c>
      <c r="E108" s="52">
        <f t="shared" si="6"/>
        <v>4463.923760418751</v>
      </c>
      <c r="F108" s="52">
        <f t="shared" si="7"/>
        <v>514.87009924091706</v>
      </c>
      <c r="G108" s="47">
        <f t="shared" si="8"/>
        <v>0.7438617360790204</v>
      </c>
      <c r="H108" s="48">
        <f t="shared" si="9"/>
        <v>692</v>
      </c>
      <c r="I108" s="49">
        <f t="shared" si="10"/>
        <v>514.75232136668217</v>
      </c>
      <c r="J108" s="36">
        <v>0</v>
      </c>
      <c r="K108" s="35" t="str">
        <f t="shared" si="11"/>
        <v>02B4</v>
      </c>
    </row>
    <row r="109" spans="1:11" s="39" customFormat="1" ht="12.75" thickBot="1" x14ac:dyDescent="0.25">
      <c r="A109" s="51">
        <v>104</v>
      </c>
      <c r="B109" s="52">
        <v>26010</v>
      </c>
      <c r="C109" s="52">
        <v>3000</v>
      </c>
      <c r="D109" s="52">
        <v>8.67</v>
      </c>
      <c r="E109" s="52">
        <f t="shared" si="6"/>
        <v>4387.4544011934076</v>
      </c>
      <c r="F109" s="52">
        <f t="shared" si="7"/>
        <v>506.05010394387631</v>
      </c>
      <c r="G109" s="47">
        <f t="shared" si="8"/>
        <v>0.7438617360790204</v>
      </c>
      <c r="H109" s="48">
        <f t="shared" si="9"/>
        <v>680</v>
      </c>
      <c r="I109" s="49">
        <f t="shared" si="10"/>
        <v>505.82598053373385</v>
      </c>
      <c r="J109" s="36">
        <v>0</v>
      </c>
      <c r="K109" s="35" t="str">
        <f t="shared" si="11"/>
        <v>02A8</v>
      </c>
    </row>
    <row r="110" spans="1:11" s="39" customFormat="1" ht="12.75" thickBot="1" x14ac:dyDescent="0.25">
      <c r="A110" s="51">
        <v>105</v>
      </c>
      <c r="B110" s="52">
        <v>26010</v>
      </c>
      <c r="C110" s="52">
        <v>3000</v>
      </c>
      <c r="D110" s="52">
        <v>8.67</v>
      </c>
      <c r="E110" s="52">
        <f t="shared" si="6"/>
        <v>4312.2950022662635</v>
      </c>
      <c r="F110" s="52">
        <f t="shared" si="7"/>
        <v>497.3811998000304</v>
      </c>
      <c r="G110" s="47">
        <f t="shared" si="8"/>
        <v>0.7438617360790204</v>
      </c>
      <c r="H110" s="48">
        <f t="shared" si="9"/>
        <v>669</v>
      </c>
      <c r="I110" s="49">
        <f t="shared" si="10"/>
        <v>497.64350143686465</v>
      </c>
      <c r="J110" s="36">
        <v>0</v>
      </c>
      <c r="K110" s="35" t="str">
        <f t="shared" si="11"/>
        <v>029D</v>
      </c>
    </row>
    <row r="111" spans="1:11" s="39" customFormat="1" ht="12.75" thickBot="1" x14ac:dyDescent="0.25">
      <c r="A111" s="51">
        <v>106</v>
      </c>
      <c r="B111" s="52">
        <v>26010</v>
      </c>
      <c r="C111" s="52">
        <v>3000</v>
      </c>
      <c r="D111" s="52">
        <v>8.67</v>
      </c>
      <c r="E111" s="52">
        <f t="shared" si="6"/>
        <v>4238.4231233291966</v>
      </c>
      <c r="F111" s="52">
        <f t="shared" si="7"/>
        <v>488.86079853854631</v>
      </c>
      <c r="G111" s="47">
        <f t="shared" si="8"/>
        <v>0.7438617360790204</v>
      </c>
      <c r="H111" s="48">
        <f t="shared" si="9"/>
        <v>657</v>
      </c>
      <c r="I111" s="49">
        <f t="shared" si="10"/>
        <v>488.7171606039164</v>
      </c>
      <c r="J111" s="36">
        <v>0</v>
      </c>
      <c r="K111" s="35" t="str">
        <f t="shared" si="11"/>
        <v>0291</v>
      </c>
    </row>
    <row r="112" spans="1:11" s="39" customFormat="1" ht="12.75" thickBot="1" x14ac:dyDescent="0.25">
      <c r="A112" s="51">
        <v>107</v>
      </c>
      <c r="B112" s="52">
        <v>26010</v>
      </c>
      <c r="C112" s="52">
        <v>3000</v>
      </c>
      <c r="D112" s="52">
        <v>8.67</v>
      </c>
      <c r="E112" s="52">
        <f t="shared" si="6"/>
        <v>4165.8167084883517</v>
      </c>
      <c r="F112" s="52">
        <f t="shared" si="7"/>
        <v>480.48635622703017</v>
      </c>
      <c r="G112" s="47">
        <f t="shared" si="8"/>
        <v>0.7438617360790204</v>
      </c>
      <c r="H112" s="48">
        <f t="shared" si="9"/>
        <v>646</v>
      </c>
      <c r="I112" s="49">
        <f t="shared" si="10"/>
        <v>480.5346815070472</v>
      </c>
      <c r="J112" s="36">
        <v>0</v>
      </c>
      <c r="K112" s="35" t="str">
        <f t="shared" si="11"/>
        <v>0286</v>
      </c>
    </row>
    <row r="113" spans="1:11" s="39" customFormat="1" ht="12.75" thickBot="1" x14ac:dyDescent="0.25">
      <c r="A113" s="51">
        <v>108</v>
      </c>
      <c r="B113" s="52">
        <v>26010</v>
      </c>
      <c r="C113" s="52">
        <v>3000</v>
      </c>
      <c r="D113" s="52">
        <v>8.67</v>
      </c>
      <c r="E113" s="52">
        <f t="shared" si="6"/>
        <v>4094.454079678927</v>
      </c>
      <c r="F113" s="52">
        <f t="shared" si="7"/>
        <v>472.25537251198699</v>
      </c>
      <c r="G113" s="47">
        <f t="shared" si="8"/>
        <v>0.7438617360790204</v>
      </c>
      <c r="H113" s="48">
        <f t="shared" si="9"/>
        <v>635</v>
      </c>
      <c r="I113" s="49">
        <f t="shared" si="10"/>
        <v>472.35220241017794</v>
      </c>
      <c r="J113" s="36">
        <v>0</v>
      </c>
      <c r="K113" s="35" t="str">
        <f t="shared" si="11"/>
        <v>027B</v>
      </c>
    </row>
    <row r="114" spans="1:11" s="39" customFormat="1" ht="12.75" thickBot="1" x14ac:dyDescent="0.25">
      <c r="A114" s="51">
        <v>109</v>
      </c>
      <c r="B114" s="52">
        <v>26010</v>
      </c>
      <c r="C114" s="52">
        <v>3000</v>
      </c>
      <c r="D114" s="52">
        <v>8.67</v>
      </c>
      <c r="E114" s="52">
        <f t="shared" si="6"/>
        <v>4024.3139301927563</v>
      </c>
      <c r="F114" s="52">
        <f t="shared" si="7"/>
        <v>464.16538987229023</v>
      </c>
      <c r="G114" s="47">
        <f t="shared" si="8"/>
        <v>0.7438617360790204</v>
      </c>
      <c r="H114" s="48">
        <f t="shared" si="9"/>
        <v>624</v>
      </c>
      <c r="I114" s="49">
        <f t="shared" si="10"/>
        <v>464.16972331330874</v>
      </c>
      <c r="J114" s="36">
        <v>0</v>
      </c>
      <c r="K114" s="35" t="str">
        <f t="shared" si="11"/>
        <v>0270</v>
      </c>
    </row>
    <row r="115" spans="1:11" s="39" customFormat="1" ht="12.75" thickBot="1" x14ac:dyDescent="0.25">
      <c r="A115" s="51">
        <v>110</v>
      </c>
      <c r="B115" s="52">
        <v>26010</v>
      </c>
      <c r="C115" s="52">
        <v>3000</v>
      </c>
      <c r="D115" s="52">
        <v>8.67</v>
      </c>
      <c r="E115" s="52">
        <f t="shared" si="6"/>
        <v>3955.3753183167778</v>
      </c>
      <c r="F115" s="52">
        <f t="shared" si="7"/>
        <v>456.21399288544148</v>
      </c>
      <c r="G115" s="47">
        <f t="shared" si="8"/>
        <v>0.7438617360790204</v>
      </c>
      <c r="H115" s="48">
        <f t="shared" si="9"/>
        <v>613</v>
      </c>
      <c r="I115" s="49">
        <f t="shared" si="10"/>
        <v>455.98724421643948</v>
      </c>
      <c r="J115" s="36">
        <v>0</v>
      </c>
      <c r="K115" s="35" t="str">
        <f t="shared" si="11"/>
        <v>0265</v>
      </c>
    </row>
    <row r="116" spans="1:11" s="39" customFormat="1" ht="12.75" thickBot="1" x14ac:dyDescent="0.25">
      <c r="A116" s="51">
        <v>111</v>
      </c>
      <c r="B116" s="52">
        <v>26010</v>
      </c>
      <c r="C116" s="52">
        <v>3000</v>
      </c>
      <c r="D116" s="52">
        <v>8.67</v>
      </c>
      <c r="E116" s="52">
        <f t="shared" si="6"/>
        <v>3887.6176610804782</v>
      </c>
      <c r="F116" s="52">
        <f t="shared" si="7"/>
        <v>448.3988075063989</v>
      </c>
      <c r="G116" s="47">
        <f t="shared" si="8"/>
        <v>0.7438617360790204</v>
      </c>
      <c r="H116" s="48">
        <f t="shared" si="9"/>
        <v>603</v>
      </c>
      <c r="I116" s="49">
        <f t="shared" si="10"/>
        <v>448.54862685564927</v>
      </c>
      <c r="J116" s="36">
        <v>0</v>
      </c>
      <c r="K116" s="35" t="str">
        <f t="shared" si="11"/>
        <v>025B</v>
      </c>
    </row>
    <row r="117" spans="1:11" s="39" customFormat="1" ht="12.75" thickBot="1" x14ac:dyDescent="0.25">
      <c r="A117" s="51">
        <v>112</v>
      </c>
      <c r="B117" s="52">
        <v>26010</v>
      </c>
      <c r="C117" s="52">
        <v>3000</v>
      </c>
      <c r="D117" s="52">
        <v>8.67</v>
      </c>
      <c r="E117" s="52">
        <f t="shared" si="6"/>
        <v>3821.020728110444</v>
      </c>
      <c r="F117" s="52">
        <f t="shared" si="7"/>
        <v>440.71750035875942</v>
      </c>
      <c r="G117" s="47">
        <f t="shared" si="8"/>
        <v>0.7438617360790204</v>
      </c>
      <c r="H117" s="48">
        <f t="shared" si="9"/>
        <v>592</v>
      </c>
      <c r="I117" s="49">
        <f t="shared" si="10"/>
        <v>440.36614775878007</v>
      </c>
      <c r="J117" s="36">
        <v>0</v>
      </c>
      <c r="K117" s="35" t="str">
        <f t="shared" si="11"/>
        <v>0250</v>
      </c>
    </row>
    <row r="118" spans="1:11" s="39" customFormat="1" ht="12.75" thickBot="1" x14ac:dyDescent="0.25">
      <c r="A118" s="51">
        <v>113</v>
      </c>
      <c r="B118" s="52">
        <v>26010</v>
      </c>
      <c r="C118" s="52">
        <v>3000</v>
      </c>
      <c r="D118" s="52">
        <v>8.67</v>
      </c>
      <c r="E118" s="52">
        <f t="shared" si="6"/>
        <v>3755.5646355901827</v>
      </c>
      <c r="F118" s="52">
        <f t="shared" si="7"/>
        <v>433.16777803808338</v>
      </c>
      <c r="G118" s="47">
        <f t="shared" si="8"/>
        <v>0.7438617360790204</v>
      </c>
      <c r="H118" s="48">
        <f t="shared" si="9"/>
        <v>582</v>
      </c>
      <c r="I118" s="49">
        <f t="shared" si="10"/>
        <v>432.92753039798987</v>
      </c>
      <c r="J118" s="36">
        <v>0</v>
      </c>
      <c r="K118" s="35" t="str">
        <f t="shared" si="11"/>
        <v>0246</v>
      </c>
    </row>
    <row r="119" spans="1:11" s="39" customFormat="1" ht="12.75" thickBot="1" x14ac:dyDescent="0.25">
      <c r="A119" s="51">
        <v>114</v>
      </c>
      <c r="B119" s="52">
        <v>26010</v>
      </c>
      <c r="C119" s="52">
        <v>3000</v>
      </c>
      <c r="D119" s="52">
        <v>8.67</v>
      </c>
      <c r="E119" s="52">
        <f t="shared" si="6"/>
        <v>3691.2298403234281</v>
      </c>
      <c r="F119" s="52">
        <f t="shared" si="7"/>
        <v>425.74738642715437</v>
      </c>
      <c r="G119" s="47">
        <f t="shared" si="8"/>
        <v>0.7438617360790204</v>
      </c>
      <c r="H119" s="48">
        <f t="shared" si="9"/>
        <v>572</v>
      </c>
      <c r="I119" s="49">
        <f t="shared" si="10"/>
        <v>425.48891303719967</v>
      </c>
      <c r="J119" s="36">
        <v>0</v>
      </c>
      <c r="K119" s="35" t="str">
        <f t="shared" si="11"/>
        <v>023C</v>
      </c>
    </row>
    <row r="120" spans="1:11" s="39" customFormat="1" ht="12.75" thickBot="1" x14ac:dyDescent="0.25">
      <c r="A120" s="51">
        <v>115</v>
      </c>
      <c r="B120" s="52">
        <v>26010</v>
      </c>
      <c r="C120" s="52">
        <v>3000</v>
      </c>
      <c r="D120" s="52">
        <v>8.67</v>
      </c>
      <c r="E120" s="52">
        <f t="shared" si="6"/>
        <v>3627.9971338991313</v>
      </c>
      <c r="F120" s="52">
        <f t="shared" si="7"/>
        <v>418.45411002296788</v>
      </c>
      <c r="G120" s="47">
        <f t="shared" si="8"/>
        <v>0.7438617360790204</v>
      </c>
      <c r="H120" s="48">
        <f t="shared" si="9"/>
        <v>563</v>
      </c>
      <c r="I120" s="49">
        <f t="shared" si="10"/>
        <v>418.79415741248846</v>
      </c>
      <c r="J120" s="36">
        <v>0</v>
      </c>
      <c r="K120" s="35" t="str">
        <f t="shared" si="11"/>
        <v>0233</v>
      </c>
    </row>
    <row r="121" spans="1:11" s="39" customFormat="1" ht="12.75" thickBot="1" x14ac:dyDescent="0.25">
      <c r="A121" s="51">
        <v>116</v>
      </c>
      <c r="B121" s="52">
        <v>26010</v>
      </c>
      <c r="C121" s="52">
        <v>3000</v>
      </c>
      <c r="D121" s="52">
        <v>8.67</v>
      </c>
      <c r="E121" s="52">
        <f t="shared" si="6"/>
        <v>3565.8476369564187</v>
      </c>
      <c r="F121" s="52">
        <f t="shared" si="7"/>
        <v>411.28577127525011</v>
      </c>
      <c r="G121" s="47">
        <f t="shared" si="8"/>
        <v>0.7438617360790204</v>
      </c>
      <c r="H121" s="48">
        <f t="shared" si="9"/>
        <v>553</v>
      </c>
      <c r="I121" s="49">
        <f t="shared" si="10"/>
        <v>411.35554005169826</v>
      </c>
      <c r="J121" s="36">
        <v>0</v>
      </c>
      <c r="K121" s="35" t="str">
        <f t="shared" si="11"/>
        <v>0229</v>
      </c>
    </row>
    <row r="122" spans="1:11" s="39" customFormat="1" ht="12.75" thickBot="1" x14ac:dyDescent="0.25">
      <c r="A122" s="51">
        <v>117</v>
      </c>
      <c r="B122" s="52">
        <v>26010</v>
      </c>
      <c r="C122" s="52">
        <v>3000</v>
      </c>
      <c r="D122" s="52">
        <v>8.67</v>
      </c>
      <c r="E122" s="52">
        <f t="shared" si="6"/>
        <v>3504.7627935477835</v>
      </c>
      <c r="F122" s="52">
        <f t="shared" si="7"/>
        <v>404.24022993630723</v>
      </c>
      <c r="G122" s="47">
        <f t="shared" si="8"/>
        <v>0.7438617360790204</v>
      </c>
      <c r="H122" s="48">
        <f t="shared" si="9"/>
        <v>543</v>
      </c>
      <c r="I122" s="49">
        <f t="shared" si="10"/>
        <v>403.91692269090805</v>
      </c>
      <c r="J122" s="36">
        <v>0</v>
      </c>
      <c r="K122" s="35" t="str">
        <f t="shared" si="11"/>
        <v>021F</v>
      </c>
    </row>
    <row r="123" spans="1:11" s="39" customFormat="1" ht="12.75" thickBot="1" x14ac:dyDescent="0.25">
      <c r="A123" s="51">
        <v>118</v>
      </c>
      <c r="B123" s="52">
        <v>26010</v>
      </c>
      <c r="C123" s="52">
        <v>3000</v>
      </c>
      <c r="D123" s="52">
        <v>8.67</v>
      </c>
      <c r="E123" s="52">
        <f t="shared" si="6"/>
        <v>3444.7243655988523</v>
      </c>
      <c r="F123" s="52">
        <f t="shared" si="7"/>
        <v>397.31538242201293</v>
      </c>
      <c r="G123" s="47">
        <f t="shared" si="8"/>
        <v>0.7438617360790204</v>
      </c>
      <c r="H123" s="48">
        <f t="shared" si="9"/>
        <v>534</v>
      </c>
      <c r="I123" s="49">
        <f t="shared" si="10"/>
        <v>397.2221670661969</v>
      </c>
      <c r="J123" s="36">
        <v>0</v>
      </c>
      <c r="K123" s="35" t="str">
        <f t="shared" si="11"/>
        <v>0216</v>
      </c>
    </row>
    <row r="124" spans="1:11" s="39" customFormat="1" ht="12.75" thickBot="1" x14ac:dyDescent="0.25">
      <c r="A124" s="51">
        <v>119</v>
      </c>
      <c r="B124" s="52">
        <v>26010</v>
      </c>
      <c r="C124" s="52">
        <v>3000</v>
      </c>
      <c r="D124" s="52">
        <v>8.67</v>
      </c>
      <c r="E124" s="52">
        <f t="shared" si="6"/>
        <v>3385.7144274630436</v>
      </c>
      <c r="F124" s="52">
        <f t="shared" si="7"/>
        <v>390.50916118374204</v>
      </c>
      <c r="G124" s="47">
        <f t="shared" si="8"/>
        <v>0.7438617360790204</v>
      </c>
      <c r="H124" s="48">
        <f t="shared" si="9"/>
        <v>525</v>
      </c>
      <c r="I124" s="49">
        <f t="shared" si="10"/>
        <v>390.5274114414857</v>
      </c>
      <c r="J124" s="36">
        <v>0</v>
      </c>
      <c r="K124" s="35" t="str">
        <f t="shared" si="11"/>
        <v>020D</v>
      </c>
    </row>
    <row r="125" spans="1:11" s="39" customFormat="1" ht="12.75" thickBot="1" x14ac:dyDescent="0.25">
      <c r="A125" s="51">
        <v>120</v>
      </c>
      <c r="B125" s="52">
        <v>26010</v>
      </c>
      <c r="C125" s="52">
        <v>3000</v>
      </c>
      <c r="D125" s="52">
        <v>8.67</v>
      </c>
      <c r="E125" s="52">
        <f t="shared" si="6"/>
        <v>3327.7153605695239</v>
      </c>
      <c r="F125" s="52">
        <f t="shared" si="7"/>
        <v>383.81953409106387</v>
      </c>
      <c r="G125" s="47">
        <f t="shared" si="8"/>
        <v>0.7438617360790204</v>
      </c>
      <c r="H125" s="48">
        <f t="shared" si="9"/>
        <v>516</v>
      </c>
      <c r="I125" s="49">
        <f t="shared" si="10"/>
        <v>383.83265581677455</v>
      </c>
      <c r="J125" s="36">
        <v>0</v>
      </c>
      <c r="K125" s="35" t="str">
        <f t="shared" si="11"/>
        <v>0204</v>
      </c>
    </row>
    <row r="126" spans="1:11" s="39" customFormat="1" ht="12.75" thickBot="1" x14ac:dyDescent="0.25">
      <c r="A126" s="51">
        <v>121</v>
      </c>
      <c r="B126" s="52">
        <v>26010</v>
      </c>
      <c r="C126" s="52">
        <v>3000</v>
      </c>
      <c r="D126" s="52">
        <v>8.67</v>
      </c>
      <c r="E126" s="52">
        <f t="shared" si="6"/>
        <v>3270.7098481628304</v>
      </c>
      <c r="F126" s="52">
        <f t="shared" si="7"/>
        <v>377.2445038250093</v>
      </c>
      <c r="G126" s="47">
        <f t="shared" si="8"/>
        <v>0.7438617360790204</v>
      </c>
      <c r="H126" s="48">
        <f t="shared" si="9"/>
        <v>507</v>
      </c>
      <c r="I126" s="49">
        <f t="shared" si="10"/>
        <v>377.13790019206334</v>
      </c>
      <c r="J126" s="36">
        <v>0</v>
      </c>
      <c r="K126" s="35" t="str">
        <f t="shared" si="11"/>
        <v>01FB</v>
      </c>
    </row>
    <row r="127" spans="1:11" s="39" customFormat="1" ht="12.75" thickBot="1" x14ac:dyDescent="0.25">
      <c r="A127" s="51">
        <v>122</v>
      </c>
      <c r="B127" s="52">
        <v>26010</v>
      </c>
      <c r="C127" s="52">
        <v>3000</v>
      </c>
      <c r="D127" s="52">
        <v>8.67</v>
      </c>
      <c r="E127" s="52">
        <f t="shared" si="6"/>
        <v>3214.6808701326217</v>
      </c>
      <c r="F127" s="52">
        <f t="shared" si="7"/>
        <v>370.78210728173264</v>
      </c>
      <c r="G127" s="47">
        <f t="shared" si="8"/>
        <v>0.7438617360790204</v>
      </c>
      <c r="H127" s="48">
        <f t="shared" si="9"/>
        <v>498</v>
      </c>
      <c r="I127" s="49">
        <f t="shared" si="10"/>
        <v>370.44314456735214</v>
      </c>
      <c r="J127" s="36">
        <v>0</v>
      </c>
      <c r="K127" s="35" t="str">
        <f t="shared" si="11"/>
        <v>01F2</v>
      </c>
    </row>
    <row r="128" spans="1:11" s="39" customFormat="1" ht="12.75" thickBot="1" x14ac:dyDescent="0.25">
      <c r="A128" s="51">
        <v>123</v>
      </c>
      <c r="B128" s="52">
        <v>26010</v>
      </c>
      <c r="C128" s="52">
        <v>3000</v>
      </c>
      <c r="D128" s="52">
        <v>8.67</v>
      </c>
      <c r="E128" s="52">
        <f t="shared" si="6"/>
        <v>3159.6116979319845</v>
      </c>
      <c r="F128" s="52">
        <f t="shared" si="7"/>
        <v>364.43041498638809</v>
      </c>
      <c r="G128" s="47">
        <f t="shared" si="8"/>
        <v>0.7438617360790204</v>
      </c>
      <c r="H128" s="48">
        <f t="shared" si="9"/>
        <v>490</v>
      </c>
      <c r="I128" s="49">
        <f t="shared" si="10"/>
        <v>364.49225067871998</v>
      </c>
      <c r="J128" s="36">
        <v>0</v>
      </c>
      <c r="K128" s="35" t="str">
        <f t="shared" si="11"/>
        <v>01EA</v>
      </c>
    </row>
    <row r="129" spans="1:11" s="39" customFormat="1" ht="12.75" thickBot="1" x14ac:dyDescent="0.25">
      <c r="A129" s="51">
        <v>124</v>
      </c>
      <c r="B129" s="52">
        <v>26010</v>
      </c>
      <c r="C129" s="52">
        <v>3000</v>
      </c>
      <c r="D129" s="52">
        <v>8.67</v>
      </c>
      <c r="E129" s="52">
        <f t="shared" si="6"/>
        <v>3105.4858895828083</v>
      </c>
      <c r="F129" s="52">
        <f t="shared" si="7"/>
        <v>358.18753051704823</v>
      </c>
      <c r="G129" s="47">
        <f t="shared" si="8"/>
        <v>0.7438617360790204</v>
      </c>
      <c r="H129" s="48">
        <f t="shared" si="9"/>
        <v>482</v>
      </c>
      <c r="I129" s="49">
        <f t="shared" si="10"/>
        <v>358.54135679008783</v>
      </c>
      <c r="J129" s="36">
        <v>0</v>
      </c>
      <c r="K129" s="35" t="str">
        <f t="shared" si="11"/>
        <v>01E2</v>
      </c>
    </row>
    <row r="130" spans="1:11" s="39" customFormat="1" ht="12.75" thickBot="1" x14ac:dyDescent="0.25">
      <c r="A130" s="51">
        <v>125</v>
      </c>
      <c r="B130" s="52">
        <v>26010</v>
      </c>
      <c r="C130" s="52">
        <v>3000</v>
      </c>
      <c r="D130" s="52">
        <v>8.67</v>
      </c>
      <c r="E130" s="52">
        <f t="shared" si="6"/>
        <v>3052.2872847667022</v>
      </c>
      <c r="F130" s="52">
        <f t="shared" si="7"/>
        <v>352.05158993848931</v>
      </c>
      <c r="G130" s="47">
        <f t="shared" si="8"/>
        <v>0.7438617360790204</v>
      </c>
      <c r="H130" s="48">
        <f t="shared" si="9"/>
        <v>473</v>
      </c>
      <c r="I130" s="49">
        <f t="shared" si="10"/>
        <v>351.84660116537663</v>
      </c>
      <c r="J130" s="36">
        <v>0</v>
      </c>
      <c r="K130" s="35" t="str">
        <f t="shared" si="11"/>
        <v>01D9</v>
      </c>
    </row>
    <row r="131" spans="1:11" s="39" customFormat="1" ht="12.75" thickBot="1" x14ac:dyDescent="0.25">
      <c r="A131" s="51">
        <v>126</v>
      </c>
      <c r="B131" s="52">
        <v>26010</v>
      </c>
      <c r="C131" s="52">
        <v>3000</v>
      </c>
      <c r="D131" s="52">
        <v>8.67</v>
      </c>
      <c r="E131" s="52">
        <f t="shared" si="6"/>
        <v>3000.00000000002</v>
      </c>
      <c r="F131" s="52">
        <f t="shared" si="7"/>
        <v>346.02076124567708</v>
      </c>
      <c r="G131" s="47">
        <f t="shared" si="8"/>
        <v>0.7438617360790204</v>
      </c>
      <c r="H131" s="48">
        <f t="shared" si="9"/>
        <v>465</v>
      </c>
      <c r="I131" s="49">
        <f t="shared" si="10"/>
        <v>345.89570727674447</v>
      </c>
      <c r="J131" s="36">
        <v>0</v>
      </c>
      <c r="K131" s="35" t="str">
        <f t="shared" si="11"/>
        <v>01D1</v>
      </c>
    </row>
  </sheetData>
  <mergeCells count="4">
    <mergeCell ref="A1:K1"/>
    <mergeCell ref="N4:P4"/>
    <mergeCell ref="S12:S14"/>
    <mergeCell ref="S16:S1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3"/>
  <sheetViews>
    <sheetView zoomScale="85" zoomScaleNormal="85" workbookViewId="0">
      <selection activeCell="T50" sqref="T50"/>
    </sheetView>
  </sheetViews>
  <sheetFormatPr baseColWidth="10" defaultRowHeight="11.25" x14ac:dyDescent="0.2"/>
  <cols>
    <col min="1" max="1" width="3.7109375" style="3" customWidth="1"/>
    <col min="2" max="2" width="9.7109375" style="11" customWidth="1"/>
    <col min="3" max="3" width="7.28515625" style="10" customWidth="1"/>
    <col min="4" max="5" width="6.5703125" style="10" customWidth="1"/>
    <col min="6" max="6" width="7.5703125" style="10" customWidth="1"/>
    <col min="7" max="7" width="5.5703125" style="10" customWidth="1"/>
    <col min="8" max="9" width="5.7109375" style="10" customWidth="1"/>
    <col min="10" max="10" width="5.42578125" style="3" customWidth="1"/>
    <col min="11" max="11" width="7.42578125" style="3" customWidth="1"/>
    <col min="12" max="12" width="6.42578125" style="3" customWidth="1"/>
    <col min="13" max="13" width="6.7109375" style="3" customWidth="1"/>
    <col min="14" max="14" width="6" style="3" customWidth="1"/>
    <col min="15" max="15" width="6.5703125" style="3" customWidth="1"/>
    <col min="16" max="16" width="5.140625" style="3" customWidth="1"/>
    <col min="17" max="17" width="5.5703125" style="3" customWidth="1"/>
    <col min="18" max="18" width="4.85546875" style="3" customWidth="1"/>
    <col min="19" max="20" width="11.42578125" style="3"/>
    <col min="21" max="21" width="9" style="3" customWidth="1"/>
    <col min="22" max="16384" width="11.42578125" style="3"/>
  </cols>
  <sheetData>
    <row r="1" spans="1:22" ht="23.25" x14ac:dyDescent="0.35">
      <c r="A1" s="126" t="s">
        <v>35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</row>
    <row r="2" spans="1:22" ht="15.75" customHeight="1" thickBot="1" x14ac:dyDescent="0.25">
      <c r="A2" s="122" t="s">
        <v>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</row>
    <row r="3" spans="1:22" ht="31.5" customHeight="1" thickBot="1" x14ac:dyDescent="0.25">
      <c r="B3" s="4" t="s">
        <v>1</v>
      </c>
      <c r="C3" s="5" t="s">
        <v>2</v>
      </c>
      <c r="D3" s="5" t="s">
        <v>3</v>
      </c>
      <c r="E3" s="5" t="s">
        <v>4</v>
      </c>
      <c r="F3" s="5" t="s">
        <v>6</v>
      </c>
      <c r="G3" s="29" t="s">
        <v>5</v>
      </c>
      <c r="H3" s="5" t="s">
        <v>7</v>
      </c>
      <c r="I3" s="17"/>
      <c r="K3" s="4" t="s">
        <v>1</v>
      </c>
      <c r="L3" s="5" t="s">
        <v>2</v>
      </c>
      <c r="M3" s="5" t="s">
        <v>3</v>
      </c>
      <c r="N3" s="5" t="s">
        <v>4</v>
      </c>
      <c r="O3" s="5" t="s">
        <v>6</v>
      </c>
      <c r="P3" s="29" t="s">
        <v>5</v>
      </c>
      <c r="Q3" s="5" t="s">
        <v>7</v>
      </c>
    </row>
    <row r="4" spans="1:22" ht="12" thickBot="1" x14ac:dyDescent="0.25">
      <c r="A4" s="3">
        <v>1</v>
      </c>
      <c r="B4" s="13">
        <v>25200.000100000001</v>
      </c>
      <c r="C4" s="14">
        <f>B4/8.5</f>
        <v>2964.7058941176474</v>
      </c>
      <c r="D4" s="15">
        <f>300*(22/10.82)*4.995/4096</f>
        <v>0.7438617360790204</v>
      </c>
      <c r="E4" s="16">
        <f>ROUND(C4/D4,0)</f>
        <v>3986</v>
      </c>
      <c r="F4" s="14">
        <f>E4*D4</f>
        <v>2965.0328800109751</v>
      </c>
      <c r="G4" s="30">
        <v>0</v>
      </c>
      <c r="H4" s="16" t="str">
        <f>DEC2HEX(E4+G4*8192,4)</f>
        <v>0F92</v>
      </c>
      <c r="I4" s="18">
        <v>1</v>
      </c>
      <c r="J4" s="3">
        <v>65</v>
      </c>
      <c r="K4" s="13">
        <v>265.34410000000003</v>
      </c>
      <c r="L4" s="14">
        <f t="shared" ref="L4:L35" si="0">K4/8.5</f>
        <v>31.216952941176473</v>
      </c>
      <c r="M4" s="15">
        <f t="shared" ref="M4:M67" si="1">5*(22/10.82)*4.995/4096</f>
        <v>1.2397695601317005E-2</v>
      </c>
      <c r="N4" s="16">
        <f t="shared" ref="N4:N35" si="2">ROUND(L4/M4,0)</f>
        <v>2518</v>
      </c>
      <c r="O4" s="14">
        <f t="shared" ref="O4:O35" si="3">N4*M4</f>
        <v>31.217397524116219</v>
      </c>
      <c r="P4" s="30">
        <v>1</v>
      </c>
      <c r="Q4" s="16" t="str">
        <f t="shared" ref="Q4:Q67" si="4">DEC2HEX(N4+P4*8192,4)</f>
        <v>29D6</v>
      </c>
      <c r="R4" s="3">
        <v>33</v>
      </c>
    </row>
    <row r="5" spans="1:22" ht="15.75" customHeight="1" thickBot="1" x14ac:dyDescent="0.25">
      <c r="A5" s="3">
        <v>2</v>
      </c>
      <c r="B5" s="13">
        <v>23469.328099999999</v>
      </c>
      <c r="C5" s="14">
        <f t="shared" ref="C5:C64" si="5">B5/8.5</f>
        <v>2761.0974235294116</v>
      </c>
      <c r="D5" s="15">
        <f t="shared" ref="D5:D60" si="6">300*(22/10.82)*4.995/4096</f>
        <v>0.7438617360790204</v>
      </c>
      <c r="E5" s="16">
        <f>ROUND(C5/D5,0)</f>
        <v>3712</v>
      </c>
      <c r="F5" s="14">
        <f t="shared" ref="F5:F61" si="7">E5*D5</f>
        <v>2761.2147643253238</v>
      </c>
      <c r="G5" s="30">
        <v>0</v>
      </c>
      <c r="H5" s="16" t="str">
        <f t="shared" ref="H5:H68" si="8">DEC2HEX(E5+G5*8192,4)</f>
        <v>0E80</v>
      </c>
      <c r="I5" s="18"/>
      <c r="J5" s="3">
        <v>66</v>
      </c>
      <c r="K5" s="13">
        <v>247.12010000000001</v>
      </c>
      <c r="L5" s="14">
        <f t="shared" si="0"/>
        <v>29.072952941176471</v>
      </c>
      <c r="M5" s="15">
        <f t="shared" si="1"/>
        <v>1.2397695601317005E-2</v>
      </c>
      <c r="N5" s="16">
        <f t="shared" si="2"/>
        <v>2345</v>
      </c>
      <c r="O5" s="14">
        <f t="shared" si="3"/>
        <v>29.072596185088376</v>
      </c>
      <c r="P5" s="30">
        <v>1</v>
      </c>
      <c r="Q5" s="16" t="str">
        <f t="shared" si="4"/>
        <v>2929</v>
      </c>
      <c r="T5" s="123" t="s">
        <v>10</v>
      </c>
      <c r="U5" s="124"/>
      <c r="V5" s="125"/>
    </row>
    <row r="6" spans="1:22" ht="12" thickBot="1" x14ac:dyDescent="0.25">
      <c r="A6" s="3">
        <v>3</v>
      </c>
      <c r="B6" s="13">
        <v>21857.516100000001</v>
      </c>
      <c r="C6" s="14">
        <f t="shared" si="5"/>
        <v>2571.4724823529414</v>
      </c>
      <c r="D6" s="15">
        <f t="shared" si="6"/>
        <v>0.7438617360790204</v>
      </c>
      <c r="E6" s="16">
        <f>ROUND(C6/D6,0)</f>
        <v>3457</v>
      </c>
      <c r="F6" s="14">
        <f t="shared" si="7"/>
        <v>2571.5300216251735</v>
      </c>
      <c r="G6" s="30">
        <v>0</v>
      </c>
      <c r="H6" s="16" t="str">
        <f t="shared" si="8"/>
        <v>0D81</v>
      </c>
      <c r="I6" s="18">
        <v>2</v>
      </c>
      <c r="J6" s="3">
        <v>67</v>
      </c>
      <c r="K6" s="13">
        <v>230.1491</v>
      </c>
      <c r="L6" s="14">
        <f t="shared" si="0"/>
        <v>27.076364705882355</v>
      </c>
      <c r="M6" s="15">
        <f t="shared" si="1"/>
        <v>1.2397695601317005E-2</v>
      </c>
      <c r="N6" s="16">
        <f t="shared" si="2"/>
        <v>2184</v>
      </c>
      <c r="O6" s="14">
        <f t="shared" si="3"/>
        <v>27.07656719327634</v>
      </c>
      <c r="P6" s="30">
        <v>1</v>
      </c>
      <c r="Q6" s="16" t="str">
        <f t="shared" si="4"/>
        <v>2888</v>
      </c>
      <c r="R6" s="3">
        <v>34</v>
      </c>
      <c r="T6" s="31" t="s">
        <v>12</v>
      </c>
      <c r="U6" s="30" t="s">
        <v>13</v>
      </c>
      <c r="V6" s="30" t="s">
        <v>14</v>
      </c>
    </row>
    <row r="7" spans="1:22" ht="12" thickBot="1" x14ac:dyDescent="0.25">
      <c r="A7" s="3">
        <v>4</v>
      </c>
      <c r="B7" s="13">
        <v>20356.398099999999</v>
      </c>
      <c r="C7" s="14">
        <f t="shared" si="5"/>
        <v>2394.8703647058824</v>
      </c>
      <c r="D7" s="15">
        <f t="shared" si="6"/>
        <v>0.7438617360790204</v>
      </c>
      <c r="E7" s="16">
        <f t="shared" ref="E7:E61" si="9">ROUND(C7/D7,0)</f>
        <v>3220</v>
      </c>
      <c r="F7" s="14">
        <f t="shared" si="7"/>
        <v>2395.2347901744456</v>
      </c>
      <c r="G7" s="30">
        <v>0</v>
      </c>
      <c r="H7" s="16" t="str">
        <f t="shared" si="8"/>
        <v>0C94</v>
      </c>
      <c r="I7" s="18"/>
      <c r="J7" s="3">
        <v>68</v>
      </c>
      <c r="K7" s="13">
        <v>214.34309999999999</v>
      </c>
      <c r="L7" s="14">
        <f t="shared" si="0"/>
        <v>25.216835294117647</v>
      </c>
      <c r="M7" s="15">
        <f t="shared" si="1"/>
        <v>1.2397695601317005E-2</v>
      </c>
      <c r="N7" s="16">
        <f t="shared" si="2"/>
        <v>2034</v>
      </c>
      <c r="O7" s="14">
        <f t="shared" si="3"/>
        <v>25.216912853078789</v>
      </c>
      <c r="P7" s="30">
        <v>1</v>
      </c>
      <c r="Q7" s="16" t="str">
        <f t="shared" si="4"/>
        <v>27F2</v>
      </c>
      <c r="T7" s="31" t="s">
        <v>11</v>
      </c>
      <c r="U7" s="30">
        <v>1</v>
      </c>
      <c r="V7" s="30">
        <v>0</v>
      </c>
    </row>
    <row r="8" spans="1:22" ht="12" thickBot="1" x14ac:dyDescent="0.25">
      <c r="A8" s="3">
        <v>5</v>
      </c>
      <c r="B8" s="1">
        <v>18958.373100000001</v>
      </c>
      <c r="C8" s="6">
        <f t="shared" si="5"/>
        <v>2230.3968352941179</v>
      </c>
      <c r="D8" s="7">
        <f t="shared" si="6"/>
        <v>0.7438617360790204</v>
      </c>
      <c r="E8" s="8">
        <f t="shared" si="9"/>
        <v>2998</v>
      </c>
      <c r="F8" s="6">
        <f t="shared" si="7"/>
        <v>2230.0974847649031</v>
      </c>
      <c r="G8" s="30">
        <v>0</v>
      </c>
      <c r="H8" s="32" t="str">
        <f t="shared" si="8"/>
        <v>0BB6</v>
      </c>
      <c r="I8" s="12">
        <v>3</v>
      </c>
      <c r="J8" s="3">
        <v>69</v>
      </c>
      <c r="K8" s="1">
        <v>199.62209999999999</v>
      </c>
      <c r="L8" s="6">
        <f t="shared" si="0"/>
        <v>23.48495294117647</v>
      </c>
      <c r="M8" s="7">
        <f t="shared" si="1"/>
        <v>1.2397695601317005E-2</v>
      </c>
      <c r="N8" s="8">
        <f t="shared" si="2"/>
        <v>1894</v>
      </c>
      <c r="O8" s="6">
        <f t="shared" si="3"/>
        <v>23.481235468894408</v>
      </c>
      <c r="P8" s="30">
        <v>1</v>
      </c>
      <c r="Q8" s="32" t="str">
        <f t="shared" si="4"/>
        <v>2766</v>
      </c>
      <c r="R8" s="3">
        <v>35</v>
      </c>
      <c r="T8" s="31" t="s">
        <v>15</v>
      </c>
      <c r="U8" s="30">
        <v>0</v>
      </c>
      <c r="V8" s="30">
        <v>1</v>
      </c>
    </row>
    <row r="9" spans="1:22" ht="12" thickBot="1" x14ac:dyDescent="0.25">
      <c r="A9" s="3">
        <v>6</v>
      </c>
      <c r="B9" s="1">
        <v>17656.359100000001</v>
      </c>
      <c r="C9" s="6">
        <f t="shared" si="5"/>
        <v>2077.2187176470588</v>
      </c>
      <c r="D9" s="7">
        <f t="shared" si="6"/>
        <v>0.7438617360790204</v>
      </c>
      <c r="E9" s="8">
        <f t="shared" si="9"/>
        <v>2792</v>
      </c>
      <c r="F9" s="6">
        <f t="shared" si="7"/>
        <v>2076.8619671326251</v>
      </c>
      <c r="G9" s="30">
        <v>0</v>
      </c>
      <c r="H9" s="32" t="str">
        <f t="shared" si="8"/>
        <v>0AE8</v>
      </c>
      <c r="I9" s="12"/>
      <c r="J9" s="3">
        <v>70</v>
      </c>
      <c r="K9" s="1">
        <v>185.91309999999999</v>
      </c>
      <c r="L9" s="6">
        <f t="shared" si="0"/>
        <v>21.872129411764703</v>
      </c>
      <c r="M9" s="7">
        <f t="shared" si="1"/>
        <v>1.2397695601317005E-2</v>
      </c>
      <c r="N9" s="8">
        <f t="shared" si="2"/>
        <v>1764</v>
      </c>
      <c r="O9" s="6">
        <f t="shared" si="3"/>
        <v>21.869535040723196</v>
      </c>
      <c r="P9" s="30">
        <v>1</v>
      </c>
      <c r="Q9" s="32" t="str">
        <f t="shared" si="4"/>
        <v>26E4</v>
      </c>
    </row>
    <row r="10" spans="1:22" ht="12" thickBot="1" x14ac:dyDescent="0.25">
      <c r="A10" s="3">
        <v>7</v>
      </c>
      <c r="B10" s="1">
        <v>16443.768100000001</v>
      </c>
      <c r="C10" s="6">
        <f t="shared" si="5"/>
        <v>1934.5609529411765</v>
      </c>
      <c r="D10" s="7">
        <f t="shared" si="6"/>
        <v>0.7438617360790204</v>
      </c>
      <c r="E10" s="8">
        <f t="shared" si="9"/>
        <v>2601</v>
      </c>
      <c r="F10" s="6">
        <f t="shared" si="7"/>
        <v>1934.784375541532</v>
      </c>
      <c r="G10" s="30">
        <v>0</v>
      </c>
      <c r="H10" s="32" t="str">
        <f t="shared" si="8"/>
        <v>0A29</v>
      </c>
      <c r="I10" s="12">
        <v>4</v>
      </c>
      <c r="J10" s="3">
        <v>71</v>
      </c>
      <c r="K10" s="1">
        <v>173.14510000000001</v>
      </c>
      <c r="L10" s="6">
        <f t="shared" si="0"/>
        <v>20.370011764705882</v>
      </c>
      <c r="M10" s="7">
        <f t="shared" si="1"/>
        <v>1.2397695601317005E-2</v>
      </c>
      <c r="N10" s="8">
        <f t="shared" si="2"/>
        <v>1643</v>
      </c>
      <c r="O10" s="6">
        <f t="shared" si="3"/>
        <v>20.36941387296384</v>
      </c>
      <c r="P10" s="30">
        <v>1</v>
      </c>
      <c r="Q10" s="32" t="str">
        <f t="shared" si="4"/>
        <v>266B</v>
      </c>
      <c r="R10" s="3">
        <v>36</v>
      </c>
    </row>
    <row r="11" spans="1:22" ht="12" thickBot="1" x14ac:dyDescent="0.25">
      <c r="A11" s="3">
        <v>8</v>
      </c>
      <c r="B11" s="1">
        <v>15314.4511</v>
      </c>
      <c r="C11" s="6">
        <f t="shared" si="5"/>
        <v>1801.7001294117647</v>
      </c>
      <c r="D11" s="7">
        <f t="shared" si="6"/>
        <v>0.7438617360790204</v>
      </c>
      <c r="E11" s="8">
        <f t="shared" si="9"/>
        <v>2422</v>
      </c>
      <c r="F11" s="6">
        <f t="shared" si="7"/>
        <v>1801.6331247833873</v>
      </c>
      <c r="G11" s="30">
        <v>0</v>
      </c>
      <c r="H11" s="32" t="str">
        <f t="shared" si="8"/>
        <v>0976</v>
      </c>
      <c r="I11" s="12"/>
      <c r="J11" s="3">
        <v>72</v>
      </c>
      <c r="K11" s="1">
        <v>161.25409999999999</v>
      </c>
      <c r="L11" s="6">
        <f t="shared" si="0"/>
        <v>18.971070588235293</v>
      </c>
      <c r="M11" s="7">
        <f t="shared" si="1"/>
        <v>1.2397695601317005E-2</v>
      </c>
      <c r="N11" s="8">
        <f t="shared" si="2"/>
        <v>1530</v>
      </c>
      <c r="O11" s="6">
        <f t="shared" si="3"/>
        <v>18.968474270015019</v>
      </c>
      <c r="P11" s="30">
        <v>1</v>
      </c>
      <c r="Q11" s="32" t="str">
        <f t="shared" si="4"/>
        <v>25FA</v>
      </c>
    </row>
    <row r="12" spans="1:22" ht="12" thickBot="1" x14ac:dyDescent="0.25">
      <c r="A12" s="3">
        <v>9</v>
      </c>
      <c r="B12" s="13">
        <v>14262.6931</v>
      </c>
      <c r="C12" s="14">
        <f t="shared" si="5"/>
        <v>1677.9638941176472</v>
      </c>
      <c r="D12" s="15">
        <f t="shared" si="6"/>
        <v>0.7438617360790204</v>
      </c>
      <c r="E12" s="16">
        <f t="shared" si="9"/>
        <v>2256</v>
      </c>
      <c r="F12" s="14">
        <f t="shared" si="7"/>
        <v>1678.1520765942701</v>
      </c>
      <c r="G12" s="30">
        <v>0</v>
      </c>
      <c r="H12" s="16" t="str">
        <f t="shared" si="8"/>
        <v>08D0</v>
      </c>
      <c r="I12" s="18">
        <v>5</v>
      </c>
      <c r="J12" s="3">
        <v>73</v>
      </c>
      <c r="K12" s="13">
        <v>150.17910000000001</v>
      </c>
      <c r="L12" s="14">
        <f t="shared" si="0"/>
        <v>17.668129411764706</v>
      </c>
      <c r="M12" s="15">
        <f t="shared" si="1"/>
        <v>1.2397695601317005E-2</v>
      </c>
      <c r="N12" s="16">
        <f t="shared" si="2"/>
        <v>1425</v>
      </c>
      <c r="O12" s="14">
        <f t="shared" si="3"/>
        <v>17.666716231876734</v>
      </c>
      <c r="P12" s="30">
        <v>1</v>
      </c>
      <c r="Q12" s="16" t="str">
        <f t="shared" si="4"/>
        <v>2591</v>
      </c>
      <c r="R12" s="3">
        <v>37</v>
      </c>
    </row>
    <row r="13" spans="1:22" ht="12" thickBot="1" x14ac:dyDescent="0.25">
      <c r="A13" s="3">
        <v>10</v>
      </c>
      <c r="B13" s="13">
        <v>13283.169099999999</v>
      </c>
      <c r="C13" s="14">
        <f t="shared" si="5"/>
        <v>1562.7257764705882</v>
      </c>
      <c r="D13" s="15">
        <f t="shared" si="6"/>
        <v>0.7438617360790204</v>
      </c>
      <c r="E13" s="16">
        <f t="shared" si="9"/>
        <v>2101</v>
      </c>
      <c r="F13" s="14">
        <f t="shared" si="7"/>
        <v>1562.8535075020218</v>
      </c>
      <c r="G13" s="30">
        <v>0</v>
      </c>
      <c r="H13" s="16" t="str">
        <f t="shared" si="8"/>
        <v>0835</v>
      </c>
      <c r="I13" s="18"/>
      <c r="J13" s="3">
        <v>74</v>
      </c>
      <c r="K13" s="13">
        <v>139.86510000000001</v>
      </c>
      <c r="L13" s="14">
        <f t="shared" si="0"/>
        <v>16.454717647058825</v>
      </c>
      <c r="M13" s="15">
        <f t="shared" si="1"/>
        <v>1.2397695601317005E-2</v>
      </c>
      <c r="N13" s="16">
        <f t="shared" si="2"/>
        <v>1327</v>
      </c>
      <c r="O13" s="14">
        <f t="shared" si="3"/>
        <v>16.451742062947666</v>
      </c>
      <c r="P13" s="30">
        <v>1</v>
      </c>
      <c r="Q13" s="16" t="str">
        <f t="shared" si="4"/>
        <v>252F</v>
      </c>
    </row>
    <row r="14" spans="1:22" ht="12" thickBot="1" x14ac:dyDescent="0.25">
      <c r="A14" s="3">
        <v>11</v>
      </c>
      <c r="B14" s="13">
        <v>12370.9151</v>
      </c>
      <c r="C14" s="14">
        <f t="shared" si="5"/>
        <v>1455.4017764705882</v>
      </c>
      <c r="D14" s="15">
        <f t="shared" si="6"/>
        <v>0.7438617360790204</v>
      </c>
      <c r="E14" s="16">
        <f t="shared" si="9"/>
        <v>1957</v>
      </c>
      <c r="F14" s="14">
        <f t="shared" si="7"/>
        <v>1455.7374175066429</v>
      </c>
      <c r="G14" s="30">
        <v>0</v>
      </c>
      <c r="H14" s="16" t="str">
        <f t="shared" si="8"/>
        <v>07A5</v>
      </c>
      <c r="I14" s="18">
        <v>6</v>
      </c>
      <c r="J14" s="3">
        <v>75</v>
      </c>
      <c r="K14" s="13">
        <v>130.26009999999999</v>
      </c>
      <c r="L14" s="14">
        <f t="shared" si="0"/>
        <v>15.324717647058822</v>
      </c>
      <c r="M14" s="15">
        <f t="shared" si="1"/>
        <v>1.2397695601317005E-2</v>
      </c>
      <c r="N14" s="16">
        <f t="shared" si="2"/>
        <v>1236</v>
      </c>
      <c r="O14" s="14">
        <f t="shared" si="3"/>
        <v>15.323551763227819</v>
      </c>
      <c r="P14" s="30">
        <v>1</v>
      </c>
      <c r="Q14" s="16" t="str">
        <f t="shared" si="4"/>
        <v>24D4</v>
      </c>
      <c r="R14" s="3">
        <v>38</v>
      </c>
    </row>
    <row r="15" spans="1:22" ht="12" thickBot="1" x14ac:dyDescent="0.25">
      <c r="A15" s="3">
        <v>12</v>
      </c>
      <c r="B15" s="13">
        <v>11521.312099999999</v>
      </c>
      <c r="C15" s="14">
        <f t="shared" si="5"/>
        <v>1355.448482352941</v>
      </c>
      <c r="D15" s="15">
        <f t="shared" si="6"/>
        <v>0.7438617360790204</v>
      </c>
      <c r="E15" s="16">
        <f t="shared" si="9"/>
        <v>1822</v>
      </c>
      <c r="F15" s="14">
        <f t="shared" si="7"/>
        <v>1355.3160831359751</v>
      </c>
      <c r="G15" s="30">
        <v>0</v>
      </c>
      <c r="H15" s="16" t="str">
        <f t="shared" si="8"/>
        <v>071E</v>
      </c>
      <c r="I15" s="18"/>
      <c r="J15" s="3">
        <v>76</v>
      </c>
      <c r="K15" s="13">
        <v>121.3141</v>
      </c>
      <c r="L15" s="14">
        <f t="shared" si="0"/>
        <v>14.272247058823529</v>
      </c>
      <c r="M15" s="15">
        <f t="shared" si="1"/>
        <v>1.2397695601317005E-2</v>
      </c>
      <c r="N15" s="16">
        <f t="shared" si="2"/>
        <v>1151</v>
      </c>
      <c r="O15" s="14">
        <f t="shared" si="3"/>
        <v>14.269747637115874</v>
      </c>
      <c r="P15" s="30">
        <v>1</v>
      </c>
      <c r="Q15" s="16" t="str">
        <f t="shared" si="4"/>
        <v>247F</v>
      </c>
    </row>
    <row r="16" spans="1:22" ht="12" thickBot="1" x14ac:dyDescent="0.25">
      <c r="A16" s="3">
        <v>13</v>
      </c>
      <c r="B16" s="1">
        <v>10730.0581</v>
      </c>
      <c r="C16" s="6">
        <f t="shared" si="5"/>
        <v>1262.3597764705883</v>
      </c>
      <c r="D16" s="7">
        <f t="shared" si="6"/>
        <v>0.7438617360790204</v>
      </c>
      <c r="E16" s="8">
        <f t="shared" si="9"/>
        <v>1697</v>
      </c>
      <c r="F16" s="6">
        <f t="shared" si="7"/>
        <v>1262.3333661260976</v>
      </c>
      <c r="G16" s="30">
        <v>0</v>
      </c>
      <c r="H16" s="32" t="str">
        <f t="shared" si="8"/>
        <v>06A1</v>
      </c>
      <c r="I16" s="12">
        <v>7</v>
      </c>
      <c r="J16" s="3">
        <v>77</v>
      </c>
      <c r="K16" s="1">
        <v>112.9821</v>
      </c>
      <c r="L16" s="6">
        <f t="shared" si="0"/>
        <v>13.292011764705883</v>
      </c>
      <c r="M16" s="7">
        <f t="shared" si="1"/>
        <v>1.2397695601317005E-2</v>
      </c>
      <c r="N16" s="8">
        <f t="shared" si="2"/>
        <v>1072</v>
      </c>
      <c r="O16" s="6">
        <f t="shared" si="3"/>
        <v>13.29032968461183</v>
      </c>
      <c r="P16" s="30">
        <v>1</v>
      </c>
      <c r="Q16" s="32" t="str">
        <f t="shared" si="4"/>
        <v>2430</v>
      </c>
      <c r="R16" s="3">
        <v>39</v>
      </c>
    </row>
    <row r="17" spans="1:18" ht="12" thickBot="1" x14ac:dyDescent="0.25">
      <c r="A17" s="3">
        <v>14</v>
      </c>
      <c r="B17" s="1">
        <v>9993.1450999999997</v>
      </c>
      <c r="C17" s="6">
        <f t="shared" si="5"/>
        <v>1175.6641294117646</v>
      </c>
      <c r="D17" s="7">
        <f t="shared" si="6"/>
        <v>0.7438617360790204</v>
      </c>
      <c r="E17" s="8">
        <f t="shared" si="9"/>
        <v>1580</v>
      </c>
      <c r="F17" s="6">
        <f t="shared" si="7"/>
        <v>1175.3015430048522</v>
      </c>
      <c r="G17" s="30">
        <v>0</v>
      </c>
      <c r="H17" s="32" t="str">
        <f t="shared" si="8"/>
        <v>062C</v>
      </c>
      <c r="I17" s="12"/>
      <c r="J17" s="3">
        <v>78</v>
      </c>
      <c r="K17" s="1">
        <v>105.2231</v>
      </c>
      <c r="L17" s="6">
        <f t="shared" si="0"/>
        <v>12.379188235294118</v>
      </c>
      <c r="M17" s="7">
        <f t="shared" si="1"/>
        <v>1.2397695601317005E-2</v>
      </c>
      <c r="N17" s="8">
        <f t="shared" si="2"/>
        <v>999</v>
      </c>
      <c r="O17" s="6">
        <f t="shared" si="3"/>
        <v>12.385297905715689</v>
      </c>
      <c r="P17" s="30">
        <v>1</v>
      </c>
      <c r="Q17" s="32" t="str">
        <f t="shared" si="4"/>
        <v>23E7</v>
      </c>
    </row>
    <row r="18" spans="1:18" ht="12" thickBot="1" x14ac:dyDescent="0.25">
      <c r="A18" s="3">
        <v>15</v>
      </c>
      <c r="B18" s="1">
        <v>9306.8420999999998</v>
      </c>
      <c r="C18" s="6">
        <f t="shared" si="5"/>
        <v>1094.9225999999999</v>
      </c>
      <c r="D18" s="7">
        <f t="shared" si="6"/>
        <v>0.7438617360790204</v>
      </c>
      <c r="E18" s="8">
        <f t="shared" si="9"/>
        <v>1472</v>
      </c>
      <c r="F18" s="6">
        <f t="shared" si="7"/>
        <v>1094.9644755083179</v>
      </c>
      <c r="G18" s="30">
        <v>0</v>
      </c>
      <c r="H18" s="32" t="str">
        <f t="shared" si="8"/>
        <v>05C0</v>
      </c>
      <c r="I18" s="12">
        <v>8</v>
      </c>
      <c r="J18" s="3">
        <v>79</v>
      </c>
      <c r="K18" s="1">
        <v>97.996099999999998</v>
      </c>
      <c r="L18" s="6">
        <f t="shared" si="0"/>
        <v>11.52895294117647</v>
      </c>
      <c r="M18" s="7">
        <f t="shared" si="1"/>
        <v>1.2397695601317005E-2</v>
      </c>
      <c r="N18" s="8">
        <f t="shared" si="2"/>
        <v>930</v>
      </c>
      <c r="O18" s="6">
        <f t="shared" si="3"/>
        <v>11.529856909224815</v>
      </c>
      <c r="P18" s="30">
        <v>1</v>
      </c>
      <c r="Q18" s="32" t="str">
        <f t="shared" si="4"/>
        <v>23A2</v>
      </c>
      <c r="R18" s="3">
        <v>40</v>
      </c>
    </row>
    <row r="19" spans="1:18" ht="12" thickBot="1" x14ac:dyDescent="0.25">
      <c r="A19" s="3">
        <v>16</v>
      </c>
      <c r="B19" s="1">
        <v>8667.6720999999998</v>
      </c>
      <c r="C19" s="6">
        <f t="shared" si="5"/>
        <v>1019.7261294117646</v>
      </c>
      <c r="D19" s="7">
        <f t="shared" si="6"/>
        <v>0.7438617360790204</v>
      </c>
      <c r="E19" s="8">
        <f t="shared" si="9"/>
        <v>1371</v>
      </c>
      <c r="F19" s="6">
        <f t="shared" si="7"/>
        <v>1019.8344401643369</v>
      </c>
      <c r="G19" s="30">
        <v>0</v>
      </c>
      <c r="H19" s="32" t="str">
        <f t="shared" si="8"/>
        <v>055B</v>
      </c>
      <c r="I19" s="12"/>
      <c r="J19" s="3">
        <v>80</v>
      </c>
      <c r="K19" s="1">
        <v>91.266099999999994</v>
      </c>
      <c r="L19" s="6">
        <f t="shared" si="0"/>
        <v>10.737188235294116</v>
      </c>
      <c r="M19" s="7">
        <f t="shared" si="1"/>
        <v>1.2397695601317005E-2</v>
      </c>
      <c r="N19" s="8">
        <f t="shared" si="2"/>
        <v>866</v>
      </c>
      <c r="O19" s="6">
        <f t="shared" si="3"/>
        <v>10.736404390740526</v>
      </c>
      <c r="P19" s="30">
        <v>1</v>
      </c>
      <c r="Q19" s="32" t="str">
        <f t="shared" si="4"/>
        <v>2362</v>
      </c>
    </row>
    <row r="20" spans="1:18" ht="12" thickBot="1" x14ac:dyDescent="0.25">
      <c r="A20" s="3">
        <v>17</v>
      </c>
      <c r="B20" s="13">
        <v>8072.3981000000003</v>
      </c>
      <c r="C20" s="14">
        <f t="shared" si="5"/>
        <v>949.69389411764712</v>
      </c>
      <c r="D20" s="15">
        <f t="shared" si="6"/>
        <v>0.7438617360790204</v>
      </c>
      <c r="E20" s="16">
        <f t="shared" si="9"/>
        <v>1277</v>
      </c>
      <c r="F20" s="14">
        <f t="shared" si="7"/>
        <v>949.91143697290909</v>
      </c>
      <c r="G20" s="30">
        <v>0</v>
      </c>
      <c r="H20" s="16" t="str">
        <f t="shared" si="8"/>
        <v>04FD</v>
      </c>
      <c r="I20" s="18">
        <v>9</v>
      </c>
      <c r="J20" s="3">
        <v>81</v>
      </c>
      <c r="K20" s="13">
        <v>84.998099999999994</v>
      </c>
      <c r="L20" s="14">
        <f t="shared" si="0"/>
        <v>9.9997764705882339</v>
      </c>
      <c r="M20" s="15">
        <f t="shared" si="1"/>
        <v>1.2397695601317005E-2</v>
      </c>
      <c r="N20" s="16">
        <f t="shared" si="2"/>
        <v>807</v>
      </c>
      <c r="O20" s="14">
        <f t="shared" si="3"/>
        <v>10.004940350262823</v>
      </c>
      <c r="P20" s="30">
        <v>1</v>
      </c>
      <c r="Q20" s="16" t="str">
        <f t="shared" si="4"/>
        <v>2327</v>
      </c>
      <c r="R20" s="3">
        <v>41</v>
      </c>
    </row>
    <row r="21" spans="1:18" ht="12" thickBot="1" x14ac:dyDescent="0.25">
      <c r="A21" s="3">
        <v>18</v>
      </c>
      <c r="B21" s="13">
        <v>7518.0060999999996</v>
      </c>
      <c r="C21" s="14">
        <f t="shared" si="5"/>
        <v>884.47130588235291</v>
      </c>
      <c r="D21" s="15">
        <f t="shared" si="6"/>
        <v>0.7438617360790204</v>
      </c>
      <c r="E21" s="16">
        <f t="shared" si="9"/>
        <v>1189</v>
      </c>
      <c r="F21" s="14">
        <f t="shared" si="7"/>
        <v>884.45160419795525</v>
      </c>
      <c r="G21" s="30">
        <v>0</v>
      </c>
      <c r="H21" s="16" t="str">
        <f t="shared" si="8"/>
        <v>04A5</v>
      </c>
      <c r="I21" s="18"/>
      <c r="J21" s="3">
        <v>82</v>
      </c>
      <c r="K21" s="13">
        <v>79.161100000000005</v>
      </c>
      <c r="L21" s="14">
        <f t="shared" si="0"/>
        <v>9.3130705882352949</v>
      </c>
      <c r="M21" s="15">
        <f t="shared" si="1"/>
        <v>1.2397695601317005E-2</v>
      </c>
      <c r="N21" s="16">
        <f t="shared" si="2"/>
        <v>751</v>
      </c>
      <c r="O21" s="14">
        <f t="shared" si="3"/>
        <v>9.3106693965890717</v>
      </c>
      <c r="P21" s="30">
        <v>1</v>
      </c>
      <c r="Q21" s="16" t="str">
        <f t="shared" si="4"/>
        <v>22EF</v>
      </c>
    </row>
    <row r="22" spans="1:18" ht="12" thickBot="1" x14ac:dyDescent="0.25">
      <c r="A22" s="3">
        <v>19</v>
      </c>
      <c r="B22" s="13">
        <v>7001.6881000000003</v>
      </c>
      <c r="C22" s="14">
        <f t="shared" si="5"/>
        <v>823.72801176470591</v>
      </c>
      <c r="D22" s="15">
        <f t="shared" si="6"/>
        <v>0.7438617360790204</v>
      </c>
      <c r="E22" s="16">
        <f t="shared" si="9"/>
        <v>1107</v>
      </c>
      <c r="F22" s="14">
        <f t="shared" si="7"/>
        <v>823.45494183947562</v>
      </c>
      <c r="G22" s="30">
        <v>0</v>
      </c>
      <c r="H22" s="16" t="str">
        <f t="shared" si="8"/>
        <v>0453</v>
      </c>
      <c r="I22" s="18">
        <v>10</v>
      </c>
      <c r="J22" s="3">
        <v>83</v>
      </c>
      <c r="K22" s="13">
        <v>73.724100000000007</v>
      </c>
      <c r="L22" s="14">
        <f t="shared" si="0"/>
        <v>8.6734235294117656</v>
      </c>
      <c r="M22" s="15">
        <f t="shared" si="1"/>
        <v>1.2397695601317005E-2</v>
      </c>
      <c r="N22" s="16">
        <f t="shared" si="2"/>
        <v>700</v>
      </c>
      <c r="O22" s="14">
        <f t="shared" si="3"/>
        <v>8.6783869209219038</v>
      </c>
      <c r="P22" s="30">
        <v>1</v>
      </c>
      <c r="Q22" s="16" t="str">
        <f t="shared" si="4"/>
        <v>22BC</v>
      </c>
      <c r="R22" s="3">
        <v>42</v>
      </c>
    </row>
    <row r="23" spans="1:18" ht="12" thickBot="1" x14ac:dyDescent="0.25">
      <c r="A23" s="3">
        <v>20</v>
      </c>
      <c r="B23" s="13">
        <v>6520.8311000000003</v>
      </c>
      <c r="C23" s="14">
        <f t="shared" si="5"/>
        <v>767.15660000000003</v>
      </c>
      <c r="D23" s="15">
        <f t="shared" si="6"/>
        <v>0.7438617360790204</v>
      </c>
      <c r="E23" s="16">
        <f t="shared" si="9"/>
        <v>1031</v>
      </c>
      <c r="F23" s="14">
        <f t="shared" si="7"/>
        <v>766.92144989746998</v>
      </c>
      <c r="G23" s="30">
        <v>0</v>
      </c>
      <c r="H23" s="16" t="str">
        <f t="shared" si="8"/>
        <v>0407</v>
      </c>
      <c r="I23" s="18"/>
      <c r="J23" s="3">
        <v>84</v>
      </c>
      <c r="K23" s="13">
        <v>68.661100000000005</v>
      </c>
      <c r="L23" s="14">
        <f t="shared" si="0"/>
        <v>8.0777764705882351</v>
      </c>
      <c r="M23" s="15">
        <f t="shared" si="1"/>
        <v>1.2397695601317005E-2</v>
      </c>
      <c r="N23" s="16">
        <f t="shared" si="2"/>
        <v>652</v>
      </c>
      <c r="O23" s="14">
        <f t="shared" si="3"/>
        <v>8.0832975320586868</v>
      </c>
      <c r="P23" s="30">
        <v>1</v>
      </c>
      <c r="Q23" s="16" t="str">
        <f t="shared" si="4"/>
        <v>228C</v>
      </c>
    </row>
    <row r="24" spans="1:18" ht="12" thickBot="1" x14ac:dyDescent="0.25">
      <c r="A24" s="3">
        <v>21</v>
      </c>
      <c r="B24" s="1">
        <v>6072.9970999999996</v>
      </c>
      <c r="C24" s="6">
        <f t="shared" si="5"/>
        <v>714.47024705882347</v>
      </c>
      <c r="D24" s="7">
        <f t="shared" si="6"/>
        <v>0.7438617360790204</v>
      </c>
      <c r="E24" s="8">
        <f t="shared" si="9"/>
        <v>960</v>
      </c>
      <c r="F24" s="6">
        <f t="shared" si="7"/>
        <v>714.10726663585956</v>
      </c>
      <c r="G24" s="30">
        <v>0</v>
      </c>
      <c r="H24" s="32" t="str">
        <f t="shared" si="8"/>
        <v>03C0</v>
      </c>
      <c r="I24" s="12">
        <v>11</v>
      </c>
      <c r="J24" s="3">
        <v>85</v>
      </c>
      <c r="K24" s="1">
        <v>63.946100000000001</v>
      </c>
      <c r="L24" s="6">
        <f t="shared" si="0"/>
        <v>7.523070588235294</v>
      </c>
      <c r="M24" s="7">
        <f t="shared" si="1"/>
        <v>1.2397695601317005E-2</v>
      </c>
      <c r="N24" s="8">
        <f t="shared" si="2"/>
        <v>607</v>
      </c>
      <c r="O24" s="6">
        <f t="shared" si="3"/>
        <v>7.5254012299994217</v>
      </c>
      <c r="P24" s="30">
        <v>1</v>
      </c>
      <c r="Q24" s="32" t="str">
        <f t="shared" si="4"/>
        <v>225F</v>
      </c>
      <c r="R24" s="3">
        <v>43</v>
      </c>
    </row>
    <row r="25" spans="1:18" ht="12" thickBot="1" x14ac:dyDescent="0.25">
      <c r="A25" s="3">
        <v>22</v>
      </c>
      <c r="B25" s="1">
        <v>5655.9191000000001</v>
      </c>
      <c r="C25" s="6">
        <f t="shared" si="5"/>
        <v>665.40224705882349</v>
      </c>
      <c r="D25" s="7">
        <f t="shared" si="6"/>
        <v>0.7438617360790204</v>
      </c>
      <c r="E25" s="8">
        <f t="shared" si="9"/>
        <v>895</v>
      </c>
      <c r="F25" s="6">
        <f t="shared" si="7"/>
        <v>665.75625379072324</v>
      </c>
      <c r="G25" s="30">
        <v>0</v>
      </c>
      <c r="H25" s="32" t="str">
        <f t="shared" si="8"/>
        <v>037F</v>
      </c>
      <c r="I25" s="12"/>
      <c r="J25" s="3">
        <v>86</v>
      </c>
      <c r="K25" s="1">
        <v>59.554099999999998</v>
      </c>
      <c r="L25" s="6">
        <f t="shared" si="0"/>
        <v>7.0063647058823531</v>
      </c>
      <c r="M25" s="7">
        <f t="shared" si="1"/>
        <v>1.2397695601317005E-2</v>
      </c>
      <c r="N25" s="8">
        <f t="shared" si="2"/>
        <v>565</v>
      </c>
      <c r="O25" s="6">
        <f t="shared" si="3"/>
        <v>7.0046980147441076</v>
      </c>
      <c r="P25" s="30">
        <v>1</v>
      </c>
      <c r="Q25" s="32" t="str">
        <f t="shared" si="4"/>
        <v>2235</v>
      </c>
    </row>
    <row r="26" spans="1:18" ht="12" thickBot="1" x14ac:dyDescent="0.25">
      <c r="A26" s="3">
        <v>23</v>
      </c>
      <c r="B26" s="1">
        <v>5267.4850999999999</v>
      </c>
      <c r="C26" s="6">
        <f t="shared" si="5"/>
        <v>619.70412941176471</v>
      </c>
      <c r="D26" s="7">
        <f t="shared" si="6"/>
        <v>0.7438617360790204</v>
      </c>
      <c r="E26" s="8">
        <f t="shared" si="9"/>
        <v>833</v>
      </c>
      <c r="F26" s="6">
        <f t="shared" si="7"/>
        <v>619.63682615382402</v>
      </c>
      <c r="G26" s="30">
        <v>0</v>
      </c>
      <c r="H26" s="32" t="str">
        <f t="shared" si="8"/>
        <v>0341</v>
      </c>
      <c r="I26" s="12">
        <v>12</v>
      </c>
      <c r="J26" s="3">
        <v>87</v>
      </c>
      <c r="K26" s="1">
        <v>55.464100000000002</v>
      </c>
      <c r="L26" s="6">
        <f t="shared" si="0"/>
        <v>6.5251882352941175</v>
      </c>
      <c r="M26" s="7">
        <f t="shared" si="1"/>
        <v>1.2397695601317005E-2</v>
      </c>
      <c r="N26" s="8">
        <f t="shared" si="2"/>
        <v>526</v>
      </c>
      <c r="O26" s="6">
        <f t="shared" si="3"/>
        <v>6.5211878862927444</v>
      </c>
      <c r="P26" s="30">
        <v>1</v>
      </c>
      <c r="Q26" s="32" t="str">
        <f t="shared" si="4"/>
        <v>220E</v>
      </c>
      <c r="R26" s="3">
        <v>44</v>
      </c>
    </row>
    <row r="27" spans="1:18" ht="12" thickBot="1" x14ac:dyDescent="0.25">
      <c r="A27" s="3">
        <v>24</v>
      </c>
      <c r="B27" s="1">
        <v>4905.7281000000003</v>
      </c>
      <c r="C27" s="6">
        <f t="shared" si="5"/>
        <v>577.14448235294117</v>
      </c>
      <c r="D27" s="7">
        <f t="shared" si="6"/>
        <v>0.7438617360790204</v>
      </c>
      <c r="E27" s="8">
        <f t="shared" si="9"/>
        <v>776</v>
      </c>
      <c r="F27" s="6">
        <f t="shared" si="7"/>
        <v>577.23670719731979</v>
      </c>
      <c r="G27" s="30">
        <v>0</v>
      </c>
      <c r="H27" s="32" t="str">
        <f t="shared" si="8"/>
        <v>0308</v>
      </c>
      <c r="I27" s="12"/>
      <c r="J27" s="3">
        <v>88</v>
      </c>
      <c r="K27" s="1">
        <v>51.655099999999997</v>
      </c>
      <c r="L27" s="6">
        <f t="shared" si="0"/>
        <v>6.0770705882352942</v>
      </c>
      <c r="M27" s="7">
        <f t="shared" si="1"/>
        <v>1.2397695601317005E-2</v>
      </c>
      <c r="N27" s="8">
        <f t="shared" si="2"/>
        <v>490</v>
      </c>
      <c r="O27" s="6">
        <f t="shared" si="3"/>
        <v>6.0748708446453321</v>
      </c>
      <c r="P27" s="30">
        <v>1</v>
      </c>
      <c r="Q27" s="32" t="str">
        <f t="shared" si="4"/>
        <v>21EA</v>
      </c>
    </row>
    <row r="28" spans="1:18" ht="12" thickBot="1" x14ac:dyDescent="0.25">
      <c r="A28" s="3">
        <v>25</v>
      </c>
      <c r="B28" s="13">
        <v>4568.8150999999998</v>
      </c>
      <c r="C28" s="14">
        <f t="shared" si="5"/>
        <v>537.50765882352937</v>
      </c>
      <c r="D28" s="15">
        <f t="shared" si="6"/>
        <v>0.7438617360790204</v>
      </c>
      <c r="E28" s="16">
        <f t="shared" si="9"/>
        <v>723</v>
      </c>
      <c r="F28" s="14">
        <f t="shared" si="7"/>
        <v>537.81203518513178</v>
      </c>
      <c r="G28" s="30">
        <v>0</v>
      </c>
      <c r="H28" s="16" t="str">
        <f t="shared" si="8"/>
        <v>02D3</v>
      </c>
      <c r="I28" s="18">
        <v>13</v>
      </c>
      <c r="J28" s="3">
        <v>89</v>
      </c>
      <c r="K28" s="13">
        <v>48.107100000000003</v>
      </c>
      <c r="L28" s="14">
        <f t="shared" si="0"/>
        <v>5.6596588235294121</v>
      </c>
      <c r="M28" s="15">
        <f t="shared" si="1"/>
        <v>1.2397695601317005E-2</v>
      </c>
      <c r="N28" s="16">
        <f t="shared" si="2"/>
        <v>457</v>
      </c>
      <c r="O28" s="14">
        <f t="shared" si="3"/>
        <v>5.6657468898018717</v>
      </c>
      <c r="P28" s="30">
        <v>1</v>
      </c>
      <c r="Q28" s="16" t="str">
        <f t="shared" si="4"/>
        <v>21C9</v>
      </c>
      <c r="R28" s="3">
        <v>45</v>
      </c>
    </row>
    <row r="29" spans="1:18" ht="12" thickBot="1" x14ac:dyDescent="0.25">
      <c r="A29" s="3">
        <v>26</v>
      </c>
      <c r="B29" s="13">
        <v>4255.0411000000004</v>
      </c>
      <c r="C29" s="14">
        <f t="shared" si="5"/>
        <v>500.59307058823532</v>
      </c>
      <c r="D29" s="15">
        <f t="shared" si="6"/>
        <v>0.7438617360790204</v>
      </c>
      <c r="E29" s="16">
        <f t="shared" si="9"/>
        <v>673</v>
      </c>
      <c r="F29" s="14">
        <f t="shared" si="7"/>
        <v>500.6189483811807</v>
      </c>
      <c r="G29" s="30">
        <v>0</v>
      </c>
      <c r="H29" s="16" t="str">
        <f t="shared" si="8"/>
        <v>02A1</v>
      </c>
      <c r="I29" s="18"/>
      <c r="J29" s="3">
        <v>90</v>
      </c>
      <c r="K29" s="13">
        <v>44.803100000000001</v>
      </c>
      <c r="L29" s="14">
        <f t="shared" si="0"/>
        <v>5.2709529411764704</v>
      </c>
      <c r="M29" s="15">
        <f t="shared" si="1"/>
        <v>1.2397695601317005E-2</v>
      </c>
      <c r="N29" s="16">
        <f t="shared" si="2"/>
        <v>425</v>
      </c>
      <c r="O29" s="14">
        <f t="shared" si="3"/>
        <v>5.2690206305597274</v>
      </c>
      <c r="P29" s="30">
        <v>1</v>
      </c>
      <c r="Q29" s="16" t="str">
        <f t="shared" si="4"/>
        <v>21A9</v>
      </c>
    </row>
    <row r="30" spans="1:18" ht="12" thickBot="1" x14ac:dyDescent="0.25">
      <c r="A30" s="3">
        <v>27</v>
      </c>
      <c r="B30" s="13">
        <v>3962.8150999999998</v>
      </c>
      <c r="C30" s="14">
        <f t="shared" si="5"/>
        <v>466.21354117647059</v>
      </c>
      <c r="D30" s="15">
        <f t="shared" si="6"/>
        <v>0.7438617360790204</v>
      </c>
      <c r="E30" s="16">
        <f t="shared" si="9"/>
        <v>627</v>
      </c>
      <c r="F30" s="14">
        <f t="shared" si="7"/>
        <v>466.40130852154579</v>
      </c>
      <c r="G30" s="30">
        <v>0</v>
      </c>
      <c r="H30" s="16" t="str">
        <f t="shared" si="8"/>
        <v>0273</v>
      </c>
      <c r="I30" s="18">
        <v>14</v>
      </c>
      <c r="J30" s="3">
        <v>91</v>
      </c>
      <c r="K30" s="13">
        <v>41.726100000000002</v>
      </c>
      <c r="L30" s="14">
        <f t="shared" si="0"/>
        <v>4.9089529411764712</v>
      </c>
      <c r="M30" s="15">
        <f t="shared" si="1"/>
        <v>1.2397695601317005E-2</v>
      </c>
      <c r="N30" s="16">
        <f t="shared" si="2"/>
        <v>396</v>
      </c>
      <c r="O30" s="14">
        <f t="shared" si="3"/>
        <v>4.909487458121534</v>
      </c>
      <c r="P30" s="30">
        <v>1</v>
      </c>
      <c r="Q30" s="16" t="str">
        <f t="shared" si="4"/>
        <v>218C</v>
      </c>
      <c r="R30" s="3">
        <v>46</v>
      </c>
    </row>
    <row r="31" spans="1:18" ht="12" thickBot="1" x14ac:dyDescent="0.25">
      <c r="A31" s="3">
        <v>28</v>
      </c>
      <c r="B31" s="13">
        <v>3690.6590999999999</v>
      </c>
      <c r="C31" s="14">
        <f t="shared" si="5"/>
        <v>434.1951882352941</v>
      </c>
      <c r="D31" s="15">
        <f t="shared" si="6"/>
        <v>0.7438617360790204</v>
      </c>
      <c r="E31" s="16">
        <f t="shared" si="9"/>
        <v>584</v>
      </c>
      <c r="F31" s="14">
        <f t="shared" si="7"/>
        <v>434.41525387014792</v>
      </c>
      <c r="G31" s="30">
        <v>0</v>
      </c>
      <c r="H31" s="16" t="str">
        <f t="shared" si="8"/>
        <v>0248</v>
      </c>
      <c r="I31" s="18"/>
      <c r="J31" s="3">
        <v>92</v>
      </c>
      <c r="K31" s="13">
        <v>38.8611</v>
      </c>
      <c r="L31" s="14">
        <f t="shared" si="0"/>
        <v>4.5718941176470587</v>
      </c>
      <c r="M31" s="15">
        <f t="shared" si="1"/>
        <v>1.2397695601317005E-2</v>
      </c>
      <c r="N31" s="16">
        <f t="shared" si="2"/>
        <v>369</v>
      </c>
      <c r="O31" s="14">
        <f t="shared" si="3"/>
        <v>4.5747496768859746</v>
      </c>
      <c r="P31" s="30">
        <v>1</v>
      </c>
      <c r="Q31" s="16" t="str">
        <f t="shared" si="4"/>
        <v>2171</v>
      </c>
    </row>
    <row r="32" spans="1:18" ht="12" thickBot="1" x14ac:dyDescent="0.25">
      <c r="A32" s="3">
        <v>29</v>
      </c>
      <c r="B32" s="1">
        <v>3437.1941000000002</v>
      </c>
      <c r="C32" s="6">
        <f t="shared" si="5"/>
        <v>404.37577647058828</v>
      </c>
      <c r="D32" s="7">
        <f t="shared" si="6"/>
        <v>0.7438617360790204</v>
      </c>
      <c r="E32" s="8">
        <f t="shared" si="9"/>
        <v>544</v>
      </c>
      <c r="F32" s="6">
        <f t="shared" si="7"/>
        <v>404.66078442698711</v>
      </c>
      <c r="G32" s="30">
        <v>0</v>
      </c>
      <c r="H32" s="32" t="str">
        <f t="shared" si="8"/>
        <v>0220</v>
      </c>
      <c r="I32" s="12">
        <v>15</v>
      </c>
      <c r="J32" s="3">
        <v>93</v>
      </c>
      <c r="K32" s="1">
        <v>36.192100000000003</v>
      </c>
      <c r="L32" s="6">
        <f t="shared" si="0"/>
        <v>4.2578941176470595</v>
      </c>
      <c r="M32" s="7">
        <f t="shared" si="1"/>
        <v>1.2397695601317005E-2</v>
      </c>
      <c r="N32" s="8">
        <f t="shared" si="2"/>
        <v>343</v>
      </c>
      <c r="O32" s="6">
        <f t="shared" si="3"/>
        <v>4.252409591251733</v>
      </c>
      <c r="P32" s="30">
        <v>1</v>
      </c>
      <c r="Q32" s="24" t="str">
        <f t="shared" si="4"/>
        <v>2157</v>
      </c>
      <c r="R32" s="3">
        <v>47</v>
      </c>
    </row>
    <row r="33" spans="1:18" ht="12" thickBot="1" x14ac:dyDescent="0.25">
      <c r="A33" s="3">
        <v>30</v>
      </c>
      <c r="B33" s="1">
        <v>3201.1361000000002</v>
      </c>
      <c r="C33" s="6">
        <f t="shared" si="5"/>
        <v>376.60424705882355</v>
      </c>
      <c r="D33" s="7">
        <f t="shared" si="6"/>
        <v>0.7438617360790204</v>
      </c>
      <c r="E33" s="8">
        <f t="shared" si="9"/>
        <v>506</v>
      </c>
      <c r="F33" s="6">
        <f t="shared" si="7"/>
        <v>376.39403845598434</v>
      </c>
      <c r="G33" s="30">
        <v>0</v>
      </c>
      <c r="H33" s="32" t="str">
        <f t="shared" si="8"/>
        <v>01FA</v>
      </c>
      <c r="I33" s="12"/>
      <c r="J33" s="3">
        <v>94</v>
      </c>
      <c r="K33" s="1">
        <v>33.706099999999999</v>
      </c>
      <c r="L33" s="6">
        <f t="shared" si="0"/>
        <v>3.9654235294117646</v>
      </c>
      <c r="M33" s="7">
        <f t="shared" si="1"/>
        <v>1.2397695601317005E-2</v>
      </c>
      <c r="N33" s="8">
        <f t="shared" si="2"/>
        <v>320</v>
      </c>
      <c r="O33" s="6">
        <f t="shared" si="3"/>
        <v>3.9672625924214415</v>
      </c>
      <c r="P33" s="30">
        <v>1</v>
      </c>
      <c r="Q33" s="24" t="str">
        <f t="shared" si="4"/>
        <v>2140</v>
      </c>
    </row>
    <row r="34" spans="1:18" ht="12" thickBot="1" x14ac:dyDescent="0.25">
      <c r="A34" s="3">
        <v>31</v>
      </c>
      <c r="B34" s="1">
        <v>2981.2910999999999</v>
      </c>
      <c r="C34" s="6">
        <f t="shared" si="5"/>
        <v>350.74012941176471</v>
      </c>
      <c r="D34" s="7">
        <f t="shared" si="6"/>
        <v>0.7438617360790204</v>
      </c>
      <c r="E34" s="8">
        <f t="shared" si="9"/>
        <v>472</v>
      </c>
      <c r="F34" s="6">
        <f t="shared" si="7"/>
        <v>351.10273942929763</v>
      </c>
      <c r="G34" s="30">
        <v>0</v>
      </c>
      <c r="H34" s="32" t="str">
        <f t="shared" si="8"/>
        <v>01D8</v>
      </c>
      <c r="I34" s="12">
        <v>16</v>
      </c>
      <c r="J34" s="3">
        <v>95</v>
      </c>
      <c r="K34" s="1">
        <v>31.392099999999999</v>
      </c>
      <c r="L34" s="6">
        <f t="shared" si="0"/>
        <v>3.6931882352941177</v>
      </c>
      <c r="M34" s="7">
        <f t="shared" si="1"/>
        <v>1.2397695601317005E-2</v>
      </c>
      <c r="N34" s="8">
        <f t="shared" si="2"/>
        <v>298</v>
      </c>
      <c r="O34" s="6">
        <f t="shared" si="3"/>
        <v>3.6945132891924675</v>
      </c>
      <c r="P34" s="30">
        <v>1</v>
      </c>
      <c r="Q34" s="24" t="str">
        <f t="shared" si="4"/>
        <v>212A</v>
      </c>
      <c r="R34" s="3">
        <v>48</v>
      </c>
    </row>
    <row r="35" spans="1:18" ht="12" thickBot="1" x14ac:dyDescent="0.25">
      <c r="A35" s="3">
        <v>32</v>
      </c>
      <c r="B35" s="1">
        <v>2776.5430999999999</v>
      </c>
      <c r="C35" s="6">
        <f t="shared" si="5"/>
        <v>326.65212941176469</v>
      </c>
      <c r="D35" s="7">
        <f t="shared" si="6"/>
        <v>0.7438617360790204</v>
      </c>
      <c r="E35" s="8">
        <f t="shared" si="9"/>
        <v>439</v>
      </c>
      <c r="F35" s="6">
        <f t="shared" si="7"/>
        <v>326.55530213868997</v>
      </c>
      <c r="G35" s="30">
        <v>0</v>
      </c>
      <c r="H35" s="32" t="str">
        <f t="shared" si="8"/>
        <v>01B7</v>
      </c>
      <c r="I35" s="12"/>
      <c r="J35" s="3">
        <v>96</v>
      </c>
      <c r="K35" s="1">
        <v>29.2361</v>
      </c>
      <c r="L35" s="6">
        <f t="shared" si="0"/>
        <v>3.4395411764705881</v>
      </c>
      <c r="M35" s="7">
        <f t="shared" si="1"/>
        <v>1.2397695601317005E-2</v>
      </c>
      <c r="N35" s="8">
        <f t="shared" si="2"/>
        <v>277</v>
      </c>
      <c r="O35" s="6">
        <f t="shared" si="3"/>
        <v>3.4341616815648104</v>
      </c>
      <c r="P35" s="30">
        <v>1</v>
      </c>
      <c r="Q35" s="24" t="str">
        <f t="shared" si="4"/>
        <v>2115</v>
      </c>
    </row>
    <row r="36" spans="1:18" ht="12" thickBot="1" x14ac:dyDescent="0.25">
      <c r="A36" s="3">
        <v>33</v>
      </c>
      <c r="B36" s="13">
        <v>2585.8571000000002</v>
      </c>
      <c r="C36" s="14">
        <f t="shared" si="5"/>
        <v>304.21848235294118</v>
      </c>
      <c r="D36" s="15">
        <f t="shared" si="6"/>
        <v>0.7438617360790204</v>
      </c>
      <c r="E36" s="16">
        <f t="shared" si="9"/>
        <v>409</v>
      </c>
      <c r="F36" s="14">
        <f t="shared" si="7"/>
        <v>304.23945005631936</v>
      </c>
      <c r="G36" s="30">
        <v>0</v>
      </c>
      <c r="H36" s="16" t="str">
        <f t="shared" si="8"/>
        <v>0199</v>
      </c>
      <c r="I36" s="18">
        <v>17</v>
      </c>
      <c r="J36" s="3">
        <v>97</v>
      </c>
      <c r="K36" s="20">
        <v>27.228100000000001</v>
      </c>
      <c r="L36" s="14">
        <f t="shared" ref="L36:L67" si="10">K36/8.5</f>
        <v>3.2033058823529412</v>
      </c>
      <c r="M36" s="15">
        <f t="shared" si="1"/>
        <v>1.2397695601317005E-2</v>
      </c>
      <c r="N36" s="16">
        <f t="shared" ref="N36:N67" si="11">ROUND(L36/M36,0)</f>
        <v>258</v>
      </c>
      <c r="O36" s="14">
        <f t="shared" ref="O36:O61" si="12">N36*M36</f>
        <v>3.1986054651397873</v>
      </c>
      <c r="P36" s="30">
        <v>1</v>
      </c>
      <c r="Q36" s="16" t="str">
        <f t="shared" si="4"/>
        <v>2102</v>
      </c>
      <c r="R36" s="3">
        <v>49</v>
      </c>
    </row>
    <row r="37" spans="1:18" ht="12" thickBot="1" x14ac:dyDescent="0.25">
      <c r="A37" s="3">
        <v>34</v>
      </c>
      <c r="B37" s="13">
        <v>2408.2671</v>
      </c>
      <c r="C37" s="14">
        <f t="shared" si="5"/>
        <v>283.32554117647061</v>
      </c>
      <c r="D37" s="15">
        <f t="shared" si="6"/>
        <v>0.7438617360790204</v>
      </c>
      <c r="E37" s="16">
        <f t="shared" si="9"/>
        <v>381</v>
      </c>
      <c r="F37" s="14">
        <f t="shared" si="7"/>
        <v>283.4113214461068</v>
      </c>
      <c r="G37" s="30">
        <v>0</v>
      </c>
      <c r="H37" s="16" t="str">
        <f t="shared" si="8"/>
        <v>017D</v>
      </c>
      <c r="I37" s="18"/>
      <c r="J37" s="3">
        <v>98</v>
      </c>
      <c r="K37" s="20">
        <v>25.3581</v>
      </c>
      <c r="L37" s="14">
        <f t="shared" si="10"/>
        <v>2.983305882352941</v>
      </c>
      <c r="M37" s="15">
        <f t="shared" si="1"/>
        <v>1.2397695601317005E-2</v>
      </c>
      <c r="N37" s="16">
        <f t="shared" si="11"/>
        <v>241</v>
      </c>
      <c r="O37" s="14">
        <f t="shared" si="12"/>
        <v>2.9878446399173981</v>
      </c>
      <c r="P37" s="30">
        <v>1</v>
      </c>
      <c r="Q37" s="16" t="str">
        <f t="shared" si="4"/>
        <v>20F1</v>
      </c>
    </row>
    <row r="38" spans="1:18" ht="12" thickBot="1" x14ac:dyDescent="0.25">
      <c r="A38" s="3">
        <v>35</v>
      </c>
      <c r="B38" s="13">
        <v>2242.8741</v>
      </c>
      <c r="C38" s="14">
        <f t="shared" si="5"/>
        <v>263.86754117647058</v>
      </c>
      <c r="D38" s="15">
        <f t="shared" si="6"/>
        <v>0.7438617360790204</v>
      </c>
      <c r="E38" s="16">
        <f t="shared" si="9"/>
        <v>355</v>
      </c>
      <c r="F38" s="14">
        <f t="shared" si="7"/>
        <v>264.07091630805223</v>
      </c>
      <c r="G38" s="30">
        <v>0</v>
      </c>
      <c r="H38" s="16" t="str">
        <f t="shared" si="8"/>
        <v>0163</v>
      </c>
      <c r="I38" s="18">
        <v>18</v>
      </c>
      <c r="J38" s="3">
        <v>99</v>
      </c>
      <c r="K38" s="20">
        <v>23.616099999999999</v>
      </c>
      <c r="L38" s="14">
        <f t="shared" si="10"/>
        <v>2.7783647058823528</v>
      </c>
      <c r="M38" s="15">
        <f t="shared" si="1"/>
        <v>1.2397695601317005E-2</v>
      </c>
      <c r="N38" s="16">
        <f t="shared" si="11"/>
        <v>224</v>
      </c>
      <c r="O38" s="14">
        <f t="shared" si="12"/>
        <v>2.777083814695009</v>
      </c>
      <c r="P38" s="30">
        <v>1</v>
      </c>
      <c r="Q38" s="16" t="str">
        <f t="shared" si="4"/>
        <v>20E0</v>
      </c>
      <c r="R38" s="3">
        <v>50</v>
      </c>
    </row>
    <row r="39" spans="1:18" ht="12" thickBot="1" x14ac:dyDescent="0.25">
      <c r="A39" s="3">
        <v>36</v>
      </c>
      <c r="B39" s="13">
        <v>2088.8391000000001</v>
      </c>
      <c r="C39" s="14">
        <f t="shared" si="5"/>
        <v>245.74577647058825</v>
      </c>
      <c r="D39" s="15">
        <f t="shared" si="6"/>
        <v>0.7438617360790204</v>
      </c>
      <c r="E39" s="16">
        <f t="shared" si="9"/>
        <v>330</v>
      </c>
      <c r="F39" s="14">
        <f t="shared" si="7"/>
        <v>245.47437290607672</v>
      </c>
      <c r="G39" s="30">
        <v>0</v>
      </c>
      <c r="H39" s="16" t="str">
        <f t="shared" si="8"/>
        <v>014A</v>
      </c>
      <c r="I39" s="18"/>
      <c r="J39" s="3">
        <v>100</v>
      </c>
      <c r="K39" s="20">
        <v>21.9941</v>
      </c>
      <c r="L39" s="14">
        <f t="shared" si="10"/>
        <v>2.5875411764705882</v>
      </c>
      <c r="M39" s="15">
        <f t="shared" si="1"/>
        <v>1.2397695601317005E-2</v>
      </c>
      <c r="N39" s="16">
        <f t="shared" si="11"/>
        <v>209</v>
      </c>
      <c r="O39" s="14">
        <f t="shared" si="12"/>
        <v>2.5911183806752542</v>
      </c>
      <c r="P39" s="30">
        <v>1</v>
      </c>
      <c r="Q39" s="16" t="str">
        <f t="shared" si="4"/>
        <v>20D1</v>
      </c>
    </row>
    <row r="40" spans="1:18" ht="12" thickBot="1" x14ac:dyDescent="0.25">
      <c r="A40" s="3">
        <v>37</v>
      </c>
      <c r="B40" s="1">
        <v>1945.3831</v>
      </c>
      <c r="C40" s="6">
        <f t="shared" si="5"/>
        <v>228.86860000000001</v>
      </c>
      <c r="D40" s="7">
        <f t="shared" si="6"/>
        <v>0.7438617360790204</v>
      </c>
      <c r="E40" s="8">
        <f t="shared" si="9"/>
        <v>308</v>
      </c>
      <c r="F40" s="6">
        <f t="shared" si="7"/>
        <v>229.10941471233829</v>
      </c>
      <c r="G40" s="30">
        <v>0</v>
      </c>
      <c r="H40" s="32" t="str">
        <f t="shared" si="8"/>
        <v>0134</v>
      </c>
      <c r="I40" s="12">
        <v>19</v>
      </c>
      <c r="J40" s="3">
        <v>101</v>
      </c>
      <c r="K40" s="1">
        <v>20.484100000000002</v>
      </c>
      <c r="L40" s="6">
        <f t="shared" si="10"/>
        <v>2.4098941176470592</v>
      </c>
      <c r="M40" s="7">
        <f t="shared" si="1"/>
        <v>1.2397695601317005E-2</v>
      </c>
      <c r="N40" s="8">
        <f t="shared" si="11"/>
        <v>194</v>
      </c>
      <c r="O40" s="6">
        <f t="shared" si="12"/>
        <v>2.4051529466554991</v>
      </c>
      <c r="P40" s="30">
        <v>1</v>
      </c>
      <c r="Q40" s="24" t="str">
        <f t="shared" si="4"/>
        <v>20C2</v>
      </c>
      <c r="R40" s="3">
        <v>51</v>
      </c>
    </row>
    <row r="41" spans="1:18" ht="12" thickBot="1" x14ac:dyDescent="0.25">
      <c r="A41" s="3">
        <v>38</v>
      </c>
      <c r="B41" s="1">
        <v>1811.7791</v>
      </c>
      <c r="C41" s="6">
        <f t="shared" si="5"/>
        <v>213.15048235294117</v>
      </c>
      <c r="D41" s="7">
        <f t="shared" si="6"/>
        <v>0.7438617360790204</v>
      </c>
      <c r="E41" s="8">
        <f t="shared" si="9"/>
        <v>287</v>
      </c>
      <c r="F41" s="6">
        <f t="shared" si="7"/>
        <v>213.48831825467886</v>
      </c>
      <c r="G41" s="30">
        <v>0</v>
      </c>
      <c r="H41" s="32" t="str">
        <f t="shared" si="8"/>
        <v>011F</v>
      </c>
      <c r="I41" s="12"/>
      <c r="J41" s="3">
        <v>102</v>
      </c>
      <c r="K41" s="1">
        <v>19.077100000000002</v>
      </c>
      <c r="L41" s="6">
        <f t="shared" si="10"/>
        <v>2.244364705882353</v>
      </c>
      <c r="M41" s="7">
        <f t="shared" si="1"/>
        <v>1.2397695601317005E-2</v>
      </c>
      <c r="N41" s="8">
        <f t="shared" si="11"/>
        <v>181</v>
      </c>
      <c r="O41" s="6">
        <f t="shared" si="12"/>
        <v>2.2439829038383778</v>
      </c>
      <c r="P41" s="30">
        <v>1</v>
      </c>
      <c r="Q41" s="24" t="str">
        <f t="shared" si="4"/>
        <v>20B5</v>
      </c>
    </row>
    <row r="42" spans="1:18" ht="12" thickBot="1" x14ac:dyDescent="0.25">
      <c r="A42" s="3">
        <v>39</v>
      </c>
      <c r="B42" s="1">
        <v>1687.3511000000001</v>
      </c>
      <c r="C42" s="6">
        <f t="shared" si="5"/>
        <v>198.51189411764707</v>
      </c>
      <c r="D42" s="7">
        <f t="shared" si="6"/>
        <v>0.7438617360790204</v>
      </c>
      <c r="E42" s="8">
        <f t="shared" si="9"/>
        <v>267</v>
      </c>
      <c r="F42" s="6">
        <f t="shared" si="7"/>
        <v>198.61108353309845</v>
      </c>
      <c r="G42" s="30">
        <v>0</v>
      </c>
      <c r="H42" s="32" t="str">
        <f t="shared" si="8"/>
        <v>010B</v>
      </c>
      <c r="I42" s="12">
        <v>20</v>
      </c>
      <c r="J42" s="3">
        <v>103</v>
      </c>
      <c r="K42" s="1">
        <v>17.767099999999999</v>
      </c>
      <c r="L42" s="6">
        <f t="shared" si="10"/>
        <v>2.0902470588235293</v>
      </c>
      <c r="M42" s="7">
        <f t="shared" si="1"/>
        <v>1.2397695601317005E-2</v>
      </c>
      <c r="N42" s="8">
        <f t="shared" si="11"/>
        <v>169</v>
      </c>
      <c r="O42" s="6">
        <f t="shared" si="12"/>
        <v>2.095210556622574</v>
      </c>
      <c r="P42" s="30">
        <v>1</v>
      </c>
      <c r="Q42" s="24" t="str">
        <f t="shared" si="4"/>
        <v>20A9</v>
      </c>
      <c r="R42" s="3">
        <v>52</v>
      </c>
    </row>
    <row r="43" spans="1:18" ht="12" thickBot="1" x14ac:dyDescent="0.25">
      <c r="A43" s="3">
        <v>40</v>
      </c>
      <c r="B43" s="1">
        <v>1571.4681</v>
      </c>
      <c r="C43" s="6">
        <f t="shared" si="5"/>
        <v>184.87860000000001</v>
      </c>
      <c r="D43" s="7">
        <f t="shared" si="6"/>
        <v>0.7438617360790204</v>
      </c>
      <c r="E43" s="8">
        <f t="shared" si="9"/>
        <v>249</v>
      </c>
      <c r="F43" s="6">
        <f t="shared" si="7"/>
        <v>185.22157228367607</v>
      </c>
      <c r="G43" s="30">
        <v>0</v>
      </c>
      <c r="H43" s="32" t="str">
        <f t="shared" si="8"/>
        <v>00F9</v>
      </c>
      <c r="I43" s="12"/>
      <c r="J43" s="3">
        <v>104</v>
      </c>
      <c r="K43" s="1">
        <v>16.5471</v>
      </c>
      <c r="L43" s="6">
        <f t="shared" si="10"/>
        <v>1.9467176470588237</v>
      </c>
      <c r="M43" s="7">
        <f t="shared" si="1"/>
        <v>1.2397695601317005E-2</v>
      </c>
      <c r="N43" s="8">
        <f t="shared" si="11"/>
        <v>157</v>
      </c>
      <c r="O43" s="6">
        <f t="shared" si="12"/>
        <v>1.9464382094067698</v>
      </c>
      <c r="P43" s="30">
        <v>1</v>
      </c>
      <c r="Q43" s="24" t="str">
        <f t="shared" si="4"/>
        <v>209D</v>
      </c>
    </row>
    <row r="44" spans="1:18" ht="12" thickBot="1" x14ac:dyDescent="0.25">
      <c r="A44" s="3">
        <v>41</v>
      </c>
      <c r="B44" s="13">
        <v>1463.5431000000001</v>
      </c>
      <c r="C44" s="14">
        <f t="shared" si="5"/>
        <v>172.1815411764706</v>
      </c>
      <c r="D44" s="15">
        <f t="shared" si="6"/>
        <v>0.7438617360790204</v>
      </c>
      <c r="E44" s="16">
        <f t="shared" si="9"/>
        <v>231</v>
      </c>
      <c r="F44" s="14">
        <f t="shared" si="7"/>
        <v>171.83206103425371</v>
      </c>
      <c r="G44" s="30">
        <v>0</v>
      </c>
      <c r="H44" s="16" t="str">
        <f t="shared" si="8"/>
        <v>00E7</v>
      </c>
      <c r="I44" s="18">
        <v>21</v>
      </c>
      <c r="J44" s="3">
        <v>105</v>
      </c>
      <c r="K44" s="20">
        <v>15.4101</v>
      </c>
      <c r="L44" s="14">
        <f t="shared" si="10"/>
        <v>1.8129529411764707</v>
      </c>
      <c r="M44" s="15">
        <f t="shared" si="1"/>
        <v>1.2397695601317005E-2</v>
      </c>
      <c r="N44" s="16">
        <f t="shared" si="11"/>
        <v>146</v>
      </c>
      <c r="O44" s="14">
        <f t="shared" si="12"/>
        <v>1.8100635577922828</v>
      </c>
      <c r="P44" s="30">
        <v>1</v>
      </c>
      <c r="Q44" s="16" t="str">
        <f t="shared" si="4"/>
        <v>2092</v>
      </c>
      <c r="R44" s="3">
        <v>53</v>
      </c>
    </row>
    <row r="45" spans="1:18" ht="12" thickBot="1" x14ac:dyDescent="0.25">
      <c r="A45" s="3">
        <v>42</v>
      </c>
      <c r="B45" s="13">
        <v>1363.0310999999999</v>
      </c>
      <c r="C45" s="14">
        <f t="shared" si="5"/>
        <v>160.35659999999999</v>
      </c>
      <c r="D45" s="15">
        <f t="shared" si="6"/>
        <v>0.7438617360790204</v>
      </c>
      <c r="E45" s="16">
        <f t="shared" si="9"/>
        <v>216</v>
      </c>
      <c r="F45" s="14">
        <f t="shared" si="7"/>
        <v>160.67413499306841</v>
      </c>
      <c r="G45" s="30">
        <v>0</v>
      </c>
      <c r="H45" s="16" t="str">
        <f t="shared" si="8"/>
        <v>00D8</v>
      </c>
      <c r="I45" s="18"/>
      <c r="J45" s="3">
        <v>106</v>
      </c>
      <c r="K45" s="20">
        <v>14.3521</v>
      </c>
      <c r="L45" s="14">
        <f t="shared" si="10"/>
        <v>1.6884823529411765</v>
      </c>
      <c r="M45" s="15">
        <f t="shared" si="1"/>
        <v>1.2397695601317005E-2</v>
      </c>
      <c r="N45" s="16">
        <f t="shared" si="11"/>
        <v>136</v>
      </c>
      <c r="O45" s="14">
        <f t="shared" si="12"/>
        <v>1.6860866017791127</v>
      </c>
      <c r="P45" s="30">
        <v>1</v>
      </c>
      <c r="Q45" s="16" t="str">
        <f t="shared" si="4"/>
        <v>2088</v>
      </c>
    </row>
    <row r="46" spans="1:18" ht="12" thickBot="1" x14ac:dyDescent="0.25">
      <c r="A46" s="3">
        <v>43</v>
      </c>
      <c r="B46" s="13">
        <v>1269.4221</v>
      </c>
      <c r="C46" s="14">
        <f t="shared" si="5"/>
        <v>149.34377647058824</v>
      </c>
      <c r="D46" s="15">
        <f t="shared" si="6"/>
        <v>0.7438617360790204</v>
      </c>
      <c r="E46" s="16">
        <f t="shared" si="9"/>
        <v>201</v>
      </c>
      <c r="F46" s="14">
        <f t="shared" si="7"/>
        <v>149.5162089518831</v>
      </c>
      <c r="G46" s="30">
        <v>0</v>
      </c>
      <c r="H46" s="16" t="str">
        <f t="shared" si="8"/>
        <v>00C9</v>
      </c>
      <c r="I46" s="18">
        <v>22</v>
      </c>
      <c r="J46" s="3">
        <v>107</v>
      </c>
      <c r="K46" s="20">
        <v>13.366099999999999</v>
      </c>
      <c r="L46" s="14">
        <f t="shared" si="10"/>
        <v>1.5724823529411764</v>
      </c>
      <c r="M46" s="15">
        <f t="shared" si="1"/>
        <v>1.2397695601317005E-2</v>
      </c>
      <c r="N46" s="16">
        <f t="shared" si="11"/>
        <v>127</v>
      </c>
      <c r="O46" s="14">
        <f t="shared" si="12"/>
        <v>1.5745073413672597</v>
      </c>
      <c r="P46" s="30">
        <v>1</v>
      </c>
      <c r="Q46" s="16" t="str">
        <f t="shared" si="4"/>
        <v>207F</v>
      </c>
      <c r="R46" s="3">
        <v>54</v>
      </c>
    </row>
    <row r="47" spans="1:18" ht="12" thickBot="1" x14ac:dyDescent="0.25">
      <c r="A47" s="3">
        <v>44</v>
      </c>
      <c r="B47" s="13">
        <v>1182.2411</v>
      </c>
      <c r="C47" s="14">
        <f t="shared" si="5"/>
        <v>139.08718823529412</v>
      </c>
      <c r="D47" s="15">
        <f t="shared" si="6"/>
        <v>0.7438617360790204</v>
      </c>
      <c r="E47" s="16">
        <f t="shared" si="9"/>
        <v>187</v>
      </c>
      <c r="F47" s="14">
        <f t="shared" si="7"/>
        <v>139.10214464677682</v>
      </c>
      <c r="G47" s="30">
        <v>0</v>
      </c>
      <c r="H47" s="16" t="str">
        <f t="shared" si="8"/>
        <v>00BB</v>
      </c>
      <c r="I47" s="18"/>
      <c r="J47" s="3">
        <v>108</v>
      </c>
      <c r="K47" s="20">
        <v>12.4481</v>
      </c>
      <c r="L47" s="14">
        <f t="shared" si="10"/>
        <v>1.4644823529411766</v>
      </c>
      <c r="M47" s="15">
        <f t="shared" si="1"/>
        <v>1.2397695601317005E-2</v>
      </c>
      <c r="N47" s="16">
        <f t="shared" si="11"/>
        <v>118</v>
      </c>
      <c r="O47" s="14">
        <f t="shared" si="12"/>
        <v>1.4629280809554066</v>
      </c>
      <c r="P47" s="30">
        <v>1</v>
      </c>
      <c r="Q47" s="16" t="str">
        <f t="shared" si="4"/>
        <v>2076</v>
      </c>
    </row>
    <row r="48" spans="1:18" ht="12" thickBot="1" x14ac:dyDescent="0.25">
      <c r="A48" s="3">
        <v>45</v>
      </c>
      <c r="B48" s="1">
        <v>1101.0481</v>
      </c>
      <c r="C48" s="6">
        <f t="shared" si="5"/>
        <v>129.5350705882353</v>
      </c>
      <c r="D48" s="7">
        <f t="shared" si="6"/>
        <v>0.7438617360790204</v>
      </c>
      <c r="E48" s="8">
        <f t="shared" si="9"/>
        <v>174</v>
      </c>
      <c r="F48" s="6">
        <f t="shared" si="7"/>
        <v>129.43194207774954</v>
      </c>
      <c r="G48" s="30">
        <v>0</v>
      </c>
      <c r="H48" s="32" t="str">
        <f t="shared" si="8"/>
        <v>00AE</v>
      </c>
      <c r="I48" s="12">
        <v>23</v>
      </c>
      <c r="J48" s="3">
        <v>109</v>
      </c>
      <c r="K48" s="1">
        <v>11.5931</v>
      </c>
      <c r="L48" s="6">
        <f t="shared" si="10"/>
        <v>1.3638941176470587</v>
      </c>
      <c r="M48" s="7">
        <f t="shared" si="1"/>
        <v>1.2397695601317005E-2</v>
      </c>
      <c r="N48" s="8">
        <f t="shared" si="11"/>
        <v>110</v>
      </c>
      <c r="O48" s="6">
        <f t="shared" si="12"/>
        <v>1.3637465161448705</v>
      </c>
      <c r="P48" s="30">
        <v>1</v>
      </c>
      <c r="Q48" s="24" t="str">
        <f t="shared" si="4"/>
        <v>206E</v>
      </c>
      <c r="R48" s="3">
        <v>55</v>
      </c>
    </row>
    <row r="49" spans="1:18" ht="12" thickBot="1" x14ac:dyDescent="0.25">
      <c r="A49" s="3">
        <v>46</v>
      </c>
      <c r="B49" s="1">
        <v>1025.4301</v>
      </c>
      <c r="C49" s="6">
        <f t="shared" si="5"/>
        <v>120.63883529411765</v>
      </c>
      <c r="D49" s="7">
        <f t="shared" si="6"/>
        <v>0.7438617360790204</v>
      </c>
      <c r="E49" s="8">
        <f t="shared" si="9"/>
        <v>162</v>
      </c>
      <c r="F49" s="6">
        <f t="shared" si="7"/>
        <v>120.5056012448013</v>
      </c>
      <c r="G49" s="30">
        <v>0</v>
      </c>
      <c r="H49" s="32" t="str">
        <f t="shared" si="8"/>
        <v>00A2</v>
      </c>
      <c r="I49" s="12"/>
      <c r="J49" s="3">
        <v>110</v>
      </c>
      <c r="K49" s="1">
        <v>10.7971</v>
      </c>
      <c r="L49" s="6">
        <f t="shared" si="10"/>
        <v>1.2702470588235295</v>
      </c>
      <c r="M49" s="7">
        <f t="shared" si="1"/>
        <v>1.2397695601317005E-2</v>
      </c>
      <c r="N49" s="8">
        <f t="shared" si="11"/>
        <v>102</v>
      </c>
      <c r="O49" s="6">
        <f t="shared" si="12"/>
        <v>1.2645649513343344</v>
      </c>
      <c r="P49" s="30">
        <v>1</v>
      </c>
      <c r="Q49" s="24" t="str">
        <f t="shared" si="4"/>
        <v>2066</v>
      </c>
    </row>
    <row r="50" spans="1:18" ht="12" thickBot="1" x14ac:dyDescent="0.25">
      <c r="A50" s="3">
        <v>47</v>
      </c>
      <c r="B50" s="1">
        <v>955.00710000000004</v>
      </c>
      <c r="C50" s="6">
        <f t="shared" si="5"/>
        <v>112.35377647058824</v>
      </c>
      <c r="D50" s="7">
        <f t="shared" si="6"/>
        <v>0.7438617360790204</v>
      </c>
      <c r="E50" s="8">
        <f t="shared" si="9"/>
        <v>151</v>
      </c>
      <c r="F50" s="6">
        <f t="shared" si="7"/>
        <v>112.32312214793208</v>
      </c>
      <c r="G50" s="30">
        <v>0</v>
      </c>
      <c r="H50" s="32" t="str">
        <f t="shared" si="8"/>
        <v>0097</v>
      </c>
      <c r="I50" s="12">
        <v>24</v>
      </c>
      <c r="J50" s="3">
        <v>111</v>
      </c>
      <c r="K50" s="1">
        <v>10.056100000000001</v>
      </c>
      <c r="L50" s="6">
        <f t="shared" si="10"/>
        <v>1.1830705882352941</v>
      </c>
      <c r="M50" s="7">
        <f t="shared" si="1"/>
        <v>1.2397695601317005E-2</v>
      </c>
      <c r="N50" s="8">
        <f t="shared" si="11"/>
        <v>95</v>
      </c>
      <c r="O50" s="6">
        <f t="shared" si="12"/>
        <v>1.1777810821251156</v>
      </c>
      <c r="P50" s="30">
        <v>1</v>
      </c>
      <c r="Q50" s="24" t="str">
        <f t="shared" si="4"/>
        <v>205F</v>
      </c>
      <c r="R50" s="3">
        <v>56</v>
      </c>
    </row>
    <row r="51" spans="1:18" ht="12" thickBot="1" x14ac:dyDescent="0.25">
      <c r="A51" s="3">
        <v>48</v>
      </c>
      <c r="B51" s="1">
        <v>889.41909999999996</v>
      </c>
      <c r="C51" s="6">
        <f t="shared" si="5"/>
        <v>104.63754117647058</v>
      </c>
      <c r="D51" s="7">
        <f t="shared" si="6"/>
        <v>0.7438617360790204</v>
      </c>
      <c r="E51" s="8">
        <f t="shared" si="9"/>
        <v>141</v>
      </c>
      <c r="F51" s="6">
        <f t="shared" si="7"/>
        <v>104.88450478714188</v>
      </c>
      <c r="G51" s="30">
        <v>0</v>
      </c>
      <c r="H51" s="32" t="str">
        <f t="shared" si="8"/>
        <v>008D</v>
      </c>
      <c r="I51" s="12"/>
      <c r="J51" s="3">
        <v>112</v>
      </c>
      <c r="K51" s="1">
        <v>9.3651</v>
      </c>
      <c r="L51" s="6">
        <f t="shared" si="10"/>
        <v>1.1017764705882354</v>
      </c>
      <c r="M51" s="7">
        <f t="shared" si="1"/>
        <v>1.2397695601317005E-2</v>
      </c>
      <c r="N51" s="8">
        <f t="shared" si="11"/>
        <v>89</v>
      </c>
      <c r="O51" s="6">
        <f t="shared" si="12"/>
        <v>1.1033949085172134</v>
      </c>
      <c r="P51" s="30">
        <v>1</v>
      </c>
      <c r="Q51" s="24" t="str">
        <f t="shared" si="4"/>
        <v>2059</v>
      </c>
    </row>
    <row r="52" spans="1:18" ht="12" thickBot="1" x14ac:dyDescent="0.25">
      <c r="A52" s="3">
        <v>49</v>
      </c>
      <c r="B52" s="13">
        <v>828.33609999999999</v>
      </c>
      <c r="C52" s="14">
        <f t="shared" si="5"/>
        <v>97.451305882352941</v>
      </c>
      <c r="D52" s="15">
        <f t="shared" si="6"/>
        <v>0.7438617360790204</v>
      </c>
      <c r="E52" s="16">
        <f t="shared" si="9"/>
        <v>131</v>
      </c>
      <c r="F52" s="14">
        <f t="shared" si="7"/>
        <v>97.445887426351675</v>
      </c>
      <c r="G52" s="30">
        <v>0</v>
      </c>
      <c r="H52" s="16" t="str">
        <f t="shared" si="8"/>
        <v>0083</v>
      </c>
      <c r="I52" s="18">
        <v>25</v>
      </c>
      <c r="J52" s="3">
        <v>113</v>
      </c>
      <c r="K52" s="20">
        <v>8.7220999999999993</v>
      </c>
      <c r="L52" s="14">
        <f t="shared" si="10"/>
        <v>1.0261294117647057</v>
      </c>
      <c r="M52" s="15">
        <f t="shared" si="1"/>
        <v>1.2397695601317005E-2</v>
      </c>
      <c r="N52" s="16">
        <f t="shared" si="11"/>
        <v>83</v>
      </c>
      <c r="O52" s="14">
        <f t="shared" si="12"/>
        <v>1.0290087349093113</v>
      </c>
      <c r="P52" s="30">
        <v>1</v>
      </c>
      <c r="Q52" s="16" t="str">
        <f t="shared" si="4"/>
        <v>2053</v>
      </c>
      <c r="R52" s="3">
        <v>57</v>
      </c>
    </row>
    <row r="53" spans="1:18" ht="12" thickBot="1" x14ac:dyDescent="0.25">
      <c r="A53" s="3">
        <v>50</v>
      </c>
      <c r="B53" s="13">
        <v>771.44809999999995</v>
      </c>
      <c r="C53" s="14">
        <f t="shared" si="5"/>
        <v>90.758600000000001</v>
      </c>
      <c r="D53" s="15">
        <f t="shared" si="6"/>
        <v>0.7438617360790204</v>
      </c>
      <c r="E53" s="16">
        <f t="shared" si="9"/>
        <v>122</v>
      </c>
      <c r="F53" s="14">
        <f t="shared" si="7"/>
        <v>90.751131801640483</v>
      </c>
      <c r="G53" s="30">
        <v>0</v>
      </c>
      <c r="H53" s="16" t="str">
        <f t="shared" si="8"/>
        <v>007A</v>
      </c>
      <c r="I53" s="18"/>
      <c r="J53" s="3">
        <v>114</v>
      </c>
      <c r="K53" s="20">
        <v>8.1231000000000009</v>
      </c>
      <c r="L53" s="33">
        <f t="shared" si="10"/>
        <v>0.95565882352941189</v>
      </c>
      <c r="M53" s="15">
        <f t="shared" si="1"/>
        <v>1.2397695601317005E-2</v>
      </c>
      <c r="N53" s="16">
        <f t="shared" si="11"/>
        <v>77</v>
      </c>
      <c r="O53" s="33">
        <f t="shared" si="12"/>
        <v>0.95462256130140943</v>
      </c>
      <c r="P53" s="30">
        <v>1</v>
      </c>
      <c r="Q53" s="16" t="str">
        <f t="shared" si="4"/>
        <v>204D</v>
      </c>
    </row>
    <row r="54" spans="1:18" ht="12" thickBot="1" x14ac:dyDescent="0.25">
      <c r="A54" s="3">
        <v>51</v>
      </c>
      <c r="B54" s="13">
        <v>718.46709999999996</v>
      </c>
      <c r="C54" s="14">
        <f t="shared" si="5"/>
        <v>84.525541176470583</v>
      </c>
      <c r="D54" s="15">
        <f t="shared" si="6"/>
        <v>0.7438617360790204</v>
      </c>
      <c r="E54" s="16">
        <f t="shared" si="9"/>
        <v>114</v>
      </c>
      <c r="F54" s="14">
        <f t="shared" si="7"/>
        <v>84.800237913008331</v>
      </c>
      <c r="G54" s="30">
        <v>0</v>
      </c>
      <c r="H54" s="16" t="str">
        <f t="shared" si="8"/>
        <v>0072</v>
      </c>
      <c r="I54" s="18">
        <v>26</v>
      </c>
      <c r="J54" s="3">
        <v>115</v>
      </c>
      <c r="K54" s="20">
        <v>7.5651000000000002</v>
      </c>
      <c r="L54" s="33">
        <f t="shared" si="10"/>
        <v>0.89001176470588239</v>
      </c>
      <c r="M54" s="15">
        <f t="shared" si="1"/>
        <v>1.2397695601317005E-2</v>
      </c>
      <c r="N54" s="16">
        <f t="shared" si="11"/>
        <v>72</v>
      </c>
      <c r="O54" s="33">
        <f t="shared" si="12"/>
        <v>0.89263408329482441</v>
      </c>
      <c r="P54" s="30">
        <v>1</v>
      </c>
      <c r="Q54" s="16" t="str">
        <f t="shared" si="4"/>
        <v>2048</v>
      </c>
      <c r="R54" s="3">
        <v>58</v>
      </c>
    </row>
    <row r="55" spans="1:18" ht="12" thickBot="1" x14ac:dyDescent="0.25">
      <c r="A55" s="3">
        <v>52</v>
      </c>
      <c r="B55" s="13">
        <v>669.12509999999997</v>
      </c>
      <c r="C55" s="14">
        <f t="shared" si="5"/>
        <v>78.72059999999999</v>
      </c>
      <c r="D55" s="15">
        <f t="shared" si="6"/>
        <v>0.7438617360790204</v>
      </c>
      <c r="E55" s="16">
        <f t="shared" si="9"/>
        <v>106</v>
      </c>
      <c r="F55" s="14">
        <f t="shared" si="7"/>
        <v>78.849344024376165</v>
      </c>
      <c r="G55" s="30">
        <v>0</v>
      </c>
      <c r="H55" s="16" t="str">
        <f t="shared" si="8"/>
        <v>006A</v>
      </c>
      <c r="I55" s="18"/>
      <c r="J55" s="3">
        <v>116</v>
      </c>
      <c r="K55" s="20">
        <v>7.0461</v>
      </c>
      <c r="L55" s="33">
        <f t="shared" si="10"/>
        <v>0.82895294117647056</v>
      </c>
      <c r="M55" s="15">
        <f t="shared" si="1"/>
        <v>1.2397695601317005E-2</v>
      </c>
      <c r="N55" s="16">
        <f t="shared" si="11"/>
        <v>67</v>
      </c>
      <c r="O55" s="33">
        <f t="shared" si="12"/>
        <v>0.83064560528823939</v>
      </c>
      <c r="P55" s="30">
        <v>1</v>
      </c>
      <c r="Q55" s="16" t="str">
        <f t="shared" si="4"/>
        <v>2043</v>
      </c>
    </row>
    <row r="56" spans="1:18" ht="12" thickBot="1" x14ac:dyDescent="0.25">
      <c r="A56" s="3">
        <v>53</v>
      </c>
      <c r="B56" s="1">
        <v>623.17110000000002</v>
      </c>
      <c r="C56" s="6">
        <f t="shared" si="5"/>
        <v>73.314247058823526</v>
      </c>
      <c r="D56" s="7">
        <f t="shared" si="6"/>
        <v>0.7438617360790204</v>
      </c>
      <c r="E56" s="8">
        <f t="shared" si="9"/>
        <v>99</v>
      </c>
      <c r="F56" s="6">
        <f t="shared" si="7"/>
        <v>73.642311871823026</v>
      </c>
      <c r="G56" s="30">
        <v>0</v>
      </c>
      <c r="H56" s="32" t="str">
        <f t="shared" si="8"/>
        <v>0063</v>
      </c>
      <c r="I56" s="12">
        <v>27</v>
      </c>
      <c r="J56" s="3">
        <v>117</v>
      </c>
      <c r="K56" s="1">
        <v>6.5621</v>
      </c>
      <c r="L56" s="9">
        <f t="shared" si="10"/>
        <v>0.7720117647058824</v>
      </c>
      <c r="M56" s="7">
        <f t="shared" si="1"/>
        <v>1.2397695601317005E-2</v>
      </c>
      <c r="N56" s="8">
        <f t="shared" si="11"/>
        <v>62</v>
      </c>
      <c r="O56" s="9">
        <f t="shared" si="12"/>
        <v>0.76865712728165436</v>
      </c>
      <c r="P56" s="30">
        <v>1</v>
      </c>
      <c r="Q56" s="24" t="str">
        <f t="shared" si="4"/>
        <v>203E</v>
      </c>
      <c r="R56" s="3">
        <v>59</v>
      </c>
    </row>
    <row r="57" spans="1:18" ht="12" thickBot="1" x14ac:dyDescent="0.25">
      <c r="A57" s="3">
        <v>54</v>
      </c>
      <c r="B57" s="1">
        <v>580.37310000000002</v>
      </c>
      <c r="C57" s="6">
        <f t="shared" si="5"/>
        <v>68.279188235294114</v>
      </c>
      <c r="D57" s="7">
        <f t="shared" si="6"/>
        <v>0.7438617360790204</v>
      </c>
      <c r="E57" s="8">
        <f t="shared" si="9"/>
        <v>92</v>
      </c>
      <c r="F57" s="6">
        <f t="shared" si="7"/>
        <v>68.435279719269872</v>
      </c>
      <c r="G57" s="30">
        <v>0</v>
      </c>
      <c r="H57" s="32" t="str">
        <f t="shared" si="8"/>
        <v>005C</v>
      </c>
      <c r="I57" s="12"/>
      <c r="J57" s="3">
        <v>118</v>
      </c>
      <c r="K57" s="1">
        <v>6.1111000000000004</v>
      </c>
      <c r="L57" s="9">
        <f t="shared" si="10"/>
        <v>0.71895294117647068</v>
      </c>
      <c r="M57" s="7">
        <f t="shared" si="1"/>
        <v>1.2397695601317005E-2</v>
      </c>
      <c r="N57" s="8">
        <f t="shared" si="11"/>
        <v>58</v>
      </c>
      <c r="O57" s="9">
        <f t="shared" si="12"/>
        <v>0.71906634487638632</v>
      </c>
      <c r="P57" s="30">
        <v>1</v>
      </c>
      <c r="Q57" s="24" t="str">
        <f t="shared" si="4"/>
        <v>203A</v>
      </c>
    </row>
    <row r="58" spans="1:18" ht="12" thickBot="1" x14ac:dyDescent="0.25">
      <c r="A58" s="3">
        <v>55</v>
      </c>
      <c r="B58" s="1">
        <v>540.51509999999996</v>
      </c>
      <c r="C58" s="6">
        <f t="shared" si="5"/>
        <v>63.590011764705878</v>
      </c>
      <c r="D58" s="7">
        <f t="shared" si="6"/>
        <v>0.7438617360790204</v>
      </c>
      <c r="E58" s="8">
        <f t="shared" si="9"/>
        <v>85</v>
      </c>
      <c r="F58" s="6">
        <f t="shared" si="7"/>
        <v>63.228247566716732</v>
      </c>
      <c r="G58" s="30">
        <v>0</v>
      </c>
      <c r="H58" s="32" t="str">
        <f t="shared" si="8"/>
        <v>0055</v>
      </c>
      <c r="I58" s="12">
        <v>28</v>
      </c>
      <c r="J58" s="3">
        <v>119</v>
      </c>
      <c r="K58" s="1">
        <v>5.6910999999999996</v>
      </c>
      <c r="L58" s="9">
        <f t="shared" si="10"/>
        <v>0.6695411764705882</v>
      </c>
      <c r="M58" s="7">
        <f t="shared" si="1"/>
        <v>1.2397695601317005E-2</v>
      </c>
      <c r="N58" s="8">
        <f t="shared" si="11"/>
        <v>54</v>
      </c>
      <c r="O58" s="9">
        <f t="shared" si="12"/>
        <v>0.66947556247111828</v>
      </c>
      <c r="P58" s="30">
        <v>1</v>
      </c>
      <c r="Q58" s="24" t="str">
        <f t="shared" si="4"/>
        <v>2036</v>
      </c>
      <c r="R58" s="3">
        <v>60</v>
      </c>
    </row>
    <row r="59" spans="1:18" ht="12" thickBot="1" x14ac:dyDescent="0.25">
      <c r="A59" s="3">
        <v>56</v>
      </c>
      <c r="B59" s="1">
        <v>503.3931</v>
      </c>
      <c r="C59" s="6">
        <f t="shared" si="5"/>
        <v>59.222717647058822</v>
      </c>
      <c r="D59" s="7">
        <f t="shared" si="6"/>
        <v>0.7438617360790204</v>
      </c>
      <c r="E59" s="8">
        <f t="shared" si="9"/>
        <v>80</v>
      </c>
      <c r="F59" s="6">
        <f t="shared" si="7"/>
        <v>59.50893888632163</v>
      </c>
      <c r="G59" s="30">
        <v>0</v>
      </c>
      <c r="H59" s="32" t="str">
        <f t="shared" si="8"/>
        <v>0050</v>
      </c>
      <c r="I59" s="12"/>
      <c r="J59" s="3">
        <v>120</v>
      </c>
      <c r="K59" s="1">
        <v>5.3000999999999996</v>
      </c>
      <c r="L59" s="9">
        <f t="shared" si="10"/>
        <v>0.62354117647058815</v>
      </c>
      <c r="M59" s="7">
        <f t="shared" si="1"/>
        <v>1.2397695601317005E-2</v>
      </c>
      <c r="N59" s="8">
        <f t="shared" si="11"/>
        <v>50</v>
      </c>
      <c r="O59" s="9">
        <f t="shared" si="12"/>
        <v>0.61988478006585024</v>
      </c>
      <c r="P59" s="30">
        <v>1</v>
      </c>
      <c r="Q59" s="24" t="str">
        <f t="shared" si="4"/>
        <v>2032</v>
      </c>
    </row>
    <row r="60" spans="1:18" ht="12" thickBot="1" x14ac:dyDescent="0.25">
      <c r="A60" s="3">
        <v>57</v>
      </c>
      <c r="B60" s="13">
        <v>468.82209999999998</v>
      </c>
      <c r="C60" s="14">
        <f t="shared" si="5"/>
        <v>55.155541176470585</v>
      </c>
      <c r="D60" s="15">
        <f t="shared" si="6"/>
        <v>0.7438617360790204</v>
      </c>
      <c r="E60" s="16">
        <f t="shared" si="9"/>
        <v>74</v>
      </c>
      <c r="F60" s="14">
        <f t="shared" si="7"/>
        <v>55.045768469847509</v>
      </c>
      <c r="G60" s="30">
        <v>0</v>
      </c>
      <c r="H60" s="16" t="str">
        <f t="shared" si="8"/>
        <v>004A</v>
      </c>
      <c r="I60" s="18">
        <v>29</v>
      </c>
      <c r="J60" s="3">
        <v>121</v>
      </c>
      <c r="K60" s="20">
        <v>4.9360999999999997</v>
      </c>
      <c r="L60" s="33">
        <f t="shared" si="10"/>
        <v>0.58071764705882345</v>
      </c>
      <c r="M60" s="15">
        <f t="shared" si="1"/>
        <v>1.2397695601317005E-2</v>
      </c>
      <c r="N60" s="16">
        <f t="shared" si="11"/>
        <v>47</v>
      </c>
      <c r="O60" s="33">
        <f t="shared" si="12"/>
        <v>0.58269169326189929</v>
      </c>
      <c r="P60" s="30">
        <v>1</v>
      </c>
      <c r="Q60" s="16" t="str">
        <f t="shared" si="4"/>
        <v>202F</v>
      </c>
      <c r="R60" s="3">
        <v>61</v>
      </c>
    </row>
    <row r="61" spans="1:18" ht="12" thickBot="1" x14ac:dyDescent="0.25">
      <c r="A61" s="3">
        <v>58</v>
      </c>
      <c r="B61" s="13">
        <v>436.6241</v>
      </c>
      <c r="C61" s="14">
        <f t="shared" si="5"/>
        <v>51.367541176470588</v>
      </c>
      <c r="D61" s="15">
        <f>300*(22/10.82)*4.995/4096</f>
        <v>0.7438617360790204</v>
      </c>
      <c r="E61" s="16">
        <f t="shared" si="9"/>
        <v>69</v>
      </c>
      <c r="F61" s="14">
        <f t="shared" si="7"/>
        <v>51.326459789452407</v>
      </c>
      <c r="G61" s="30">
        <v>0</v>
      </c>
      <c r="H61" s="16" t="str">
        <f t="shared" si="8"/>
        <v>0045</v>
      </c>
      <c r="I61" s="18"/>
      <c r="J61" s="3">
        <v>122</v>
      </c>
      <c r="K61" s="20">
        <v>4.5971000000000002</v>
      </c>
      <c r="L61" s="33">
        <f t="shared" si="10"/>
        <v>0.54083529411764708</v>
      </c>
      <c r="M61" s="15">
        <f t="shared" si="1"/>
        <v>1.2397695601317005E-2</v>
      </c>
      <c r="N61" s="16">
        <f t="shared" si="11"/>
        <v>44</v>
      </c>
      <c r="O61" s="33">
        <f t="shared" si="12"/>
        <v>0.54549860645794823</v>
      </c>
      <c r="P61" s="30">
        <v>1</v>
      </c>
      <c r="Q61" s="16" t="str">
        <f t="shared" si="4"/>
        <v>202C</v>
      </c>
    </row>
    <row r="62" spans="1:18" ht="12" thickBot="1" x14ac:dyDescent="0.25">
      <c r="B62" s="121" t="s">
        <v>8</v>
      </c>
      <c r="C62" s="121"/>
      <c r="D62" s="121"/>
      <c r="E62" s="121"/>
      <c r="F62" s="121"/>
      <c r="G62" s="121"/>
      <c r="H62" s="121"/>
      <c r="I62" s="19"/>
      <c r="J62" s="3">
        <v>123</v>
      </c>
      <c r="K62" s="20">
        <v>4.2820999999999998</v>
      </c>
      <c r="L62" s="33">
        <f t="shared" si="10"/>
        <v>0.50377647058823527</v>
      </c>
      <c r="M62" s="15">
        <f t="shared" si="1"/>
        <v>1.2397695601317005E-2</v>
      </c>
      <c r="N62" s="16">
        <f t="shared" si="11"/>
        <v>41</v>
      </c>
      <c r="O62" s="33">
        <f t="shared" ref="O62:O67" si="13">N62*M62</f>
        <v>0.50830551965399717</v>
      </c>
      <c r="P62" s="30">
        <v>1</v>
      </c>
      <c r="Q62" s="16" t="str">
        <f t="shared" si="4"/>
        <v>2029</v>
      </c>
      <c r="R62" s="3">
        <v>62</v>
      </c>
    </row>
    <row r="63" spans="1:18" ht="12" thickBot="1" x14ac:dyDescent="0.25">
      <c r="A63" s="3">
        <v>59</v>
      </c>
      <c r="B63" s="13">
        <v>406.63810000000001</v>
      </c>
      <c r="C63" s="14">
        <f t="shared" si="5"/>
        <v>47.839776470588234</v>
      </c>
      <c r="D63" s="15">
        <f>5*(22/10.82)*4.995/4096</f>
        <v>1.2397695601317005E-2</v>
      </c>
      <c r="E63" s="16">
        <f t="shared" ref="E63:E64" si="14">ROUND(C63/D63,0)</f>
        <v>3859</v>
      </c>
      <c r="F63" s="14">
        <f t="shared" ref="F63:F64" si="15">E63*D63</f>
        <v>47.842707325482323</v>
      </c>
      <c r="G63" s="30">
        <v>1</v>
      </c>
      <c r="H63" s="16" t="str">
        <f t="shared" si="8"/>
        <v>2F13</v>
      </c>
      <c r="I63" s="18">
        <v>30</v>
      </c>
      <c r="J63" s="3">
        <v>124</v>
      </c>
      <c r="K63" s="20">
        <v>3.9881000000000002</v>
      </c>
      <c r="L63" s="33">
        <f t="shared" si="10"/>
        <v>0.46918823529411768</v>
      </c>
      <c r="M63" s="15">
        <f t="shared" si="1"/>
        <v>1.2397695601317005E-2</v>
      </c>
      <c r="N63" s="16">
        <f t="shared" si="11"/>
        <v>38</v>
      </c>
      <c r="O63" s="33">
        <f t="shared" si="13"/>
        <v>0.47111243285004617</v>
      </c>
      <c r="P63" s="30">
        <v>1</v>
      </c>
      <c r="Q63" s="16" t="str">
        <f t="shared" si="4"/>
        <v>2026</v>
      </c>
    </row>
    <row r="64" spans="1:18" ht="12" thickBot="1" x14ac:dyDescent="0.25">
      <c r="A64" s="3">
        <v>60</v>
      </c>
      <c r="B64" s="13">
        <v>378.71109999999999</v>
      </c>
      <c r="C64" s="14">
        <f t="shared" si="5"/>
        <v>44.554247058823528</v>
      </c>
      <c r="D64" s="15">
        <f t="shared" ref="D64:D68" si="16">5*(22/10.82)*4.995/4096</f>
        <v>1.2397695601317005E-2</v>
      </c>
      <c r="E64" s="16">
        <f t="shared" si="14"/>
        <v>3594</v>
      </c>
      <c r="F64" s="14">
        <f t="shared" si="15"/>
        <v>44.557317991133317</v>
      </c>
      <c r="G64" s="30">
        <v>1</v>
      </c>
      <c r="H64" s="16" t="str">
        <f t="shared" si="8"/>
        <v>2E0A</v>
      </c>
      <c r="I64" s="18"/>
      <c r="J64" s="3">
        <v>125</v>
      </c>
      <c r="K64" s="1">
        <v>3.7141000000000002</v>
      </c>
      <c r="L64" s="9">
        <f t="shared" si="10"/>
        <v>0.4369529411764706</v>
      </c>
      <c r="M64" s="7">
        <f t="shared" si="1"/>
        <v>1.2397695601317005E-2</v>
      </c>
      <c r="N64" s="8">
        <f t="shared" si="11"/>
        <v>35</v>
      </c>
      <c r="O64" s="9">
        <f t="shared" si="13"/>
        <v>0.43391934604609517</v>
      </c>
      <c r="P64" s="30">
        <v>1</v>
      </c>
      <c r="Q64" s="24" t="str">
        <f t="shared" si="4"/>
        <v>2023</v>
      </c>
      <c r="R64" s="3">
        <v>63</v>
      </c>
    </row>
    <row r="65" spans="1:18" ht="12" thickBot="1" x14ac:dyDescent="0.25">
      <c r="A65" s="3">
        <v>61</v>
      </c>
      <c r="B65" s="1">
        <v>352.70209999999997</v>
      </c>
      <c r="C65" s="6">
        <f>B65/8.5</f>
        <v>41.494364705882347</v>
      </c>
      <c r="D65" s="7">
        <f t="shared" si="16"/>
        <v>1.2397695601317005E-2</v>
      </c>
      <c r="E65" s="8">
        <f t="shared" ref="E65:E71" si="17">ROUND(C65/D65,0)</f>
        <v>3347</v>
      </c>
      <c r="F65" s="6">
        <f t="shared" ref="F65:F71" si="18">E65*D65</f>
        <v>41.495087177608013</v>
      </c>
      <c r="G65" s="30">
        <v>1</v>
      </c>
      <c r="H65" s="32" t="str">
        <f t="shared" si="8"/>
        <v>2D13</v>
      </c>
      <c r="I65" s="12">
        <v>31</v>
      </c>
      <c r="J65" s="3">
        <v>126</v>
      </c>
      <c r="K65" s="1">
        <v>3.4590999999999998</v>
      </c>
      <c r="L65" s="9">
        <f t="shared" si="10"/>
        <v>0.40695294117647057</v>
      </c>
      <c r="M65" s="7">
        <f t="shared" si="1"/>
        <v>1.2397695601317005E-2</v>
      </c>
      <c r="N65" s="8">
        <f t="shared" si="11"/>
        <v>33</v>
      </c>
      <c r="O65" s="9">
        <f t="shared" si="13"/>
        <v>0.40912395484346115</v>
      </c>
      <c r="P65" s="30">
        <v>1</v>
      </c>
      <c r="Q65" s="24" t="str">
        <f t="shared" si="4"/>
        <v>2021</v>
      </c>
    </row>
    <row r="66" spans="1:18" ht="12" thickBot="1" x14ac:dyDescent="0.25">
      <c r="A66" s="3">
        <v>62</v>
      </c>
      <c r="B66" s="1">
        <v>328.47910000000002</v>
      </c>
      <c r="C66" s="6">
        <f>B66/8.5</f>
        <v>38.644600000000004</v>
      </c>
      <c r="D66" s="7">
        <f t="shared" si="16"/>
        <v>1.2397695601317005E-2</v>
      </c>
      <c r="E66" s="8">
        <f t="shared" si="17"/>
        <v>3117</v>
      </c>
      <c r="F66" s="6">
        <f t="shared" si="18"/>
        <v>38.643617189305104</v>
      </c>
      <c r="G66" s="30">
        <v>1</v>
      </c>
      <c r="H66" s="32" t="str">
        <f t="shared" si="8"/>
        <v>2C2D</v>
      </c>
      <c r="I66" s="12"/>
      <c r="J66" s="3">
        <v>127</v>
      </c>
      <c r="K66" s="1">
        <v>3.2210999999999999</v>
      </c>
      <c r="L66" s="9">
        <f t="shared" si="10"/>
        <v>0.37895294117647055</v>
      </c>
      <c r="M66" s="7">
        <f t="shared" si="1"/>
        <v>1.2397695601317005E-2</v>
      </c>
      <c r="N66" s="8">
        <f t="shared" si="11"/>
        <v>31</v>
      </c>
      <c r="O66" s="9">
        <f t="shared" si="13"/>
        <v>0.38432856364082718</v>
      </c>
      <c r="P66" s="30">
        <v>1</v>
      </c>
      <c r="Q66" s="24" t="str">
        <f t="shared" si="4"/>
        <v>201F</v>
      </c>
      <c r="R66" s="3">
        <v>64</v>
      </c>
    </row>
    <row r="67" spans="1:18" ht="12" thickBot="1" x14ac:dyDescent="0.25">
      <c r="A67" s="3">
        <v>63</v>
      </c>
      <c r="B67" s="1">
        <v>305.92009999999999</v>
      </c>
      <c r="C67" s="6">
        <f>B67/8.5</f>
        <v>35.990600000000001</v>
      </c>
      <c r="D67" s="7">
        <f t="shared" si="16"/>
        <v>1.2397695601317005E-2</v>
      </c>
      <c r="E67" s="8">
        <f t="shared" si="17"/>
        <v>2903</v>
      </c>
      <c r="F67" s="6">
        <f t="shared" si="18"/>
        <v>35.990510330623266</v>
      </c>
      <c r="G67" s="30">
        <v>1</v>
      </c>
      <c r="H67" s="32" t="str">
        <f t="shared" si="8"/>
        <v>2B57</v>
      </c>
      <c r="I67" s="12">
        <v>32</v>
      </c>
      <c r="J67" s="3">
        <v>128</v>
      </c>
      <c r="K67" s="1">
        <v>3</v>
      </c>
      <c r="L67" s="9">
        <f t="shared" si="10"/>
        <v>0.35294117647058826</v>
      </c>
      <c r="M67" s="7">
        <f t="shared" si="1"/>
        <v>1.2397695601317005E-2</v>
      </c>
      <c r="N67" s="8">
        <f t="shared" si="11"/>
        <v>28</v>
      </c>
      <c r="O67" s="9">
        <f t="shared" si="13"/>
        <v>0.34713547683687612</v>
      </c>
      <c r="P67" s="30">
        <v>1</v>
      </c>
      <c r="Q67" s="24" t="str">
        <f t="shared" si="4"/>
        <v>201C</v>
      </c>
    </row>
    <row r="68" spans="1:18" ht="12" thickBot="1" x14ac:dyDescent="0.25">
      <c r="A68" s="3">
        <v>64</v>
      </c>
      <c r="B68" s="1">
        <v>284.91109999999998</v>
      </c>
      <c r="C68" s="6">
        <f>B68/8.5</f>
        <v>33.518952941176465</v>
      </c>
      <c r="D68" s="7">
        <f t="shared" si="16"/>
        <v>1.2397695601317005E-2</v>
      </c>
      <c r="E68" s="8">
        <f t="shared" si="17"/>
        <v>2704</v>
      </c>
      <c r="F68" s="6">
        <f t="shared" si="18"/>
        <v>33.523368905961185</v>
      </c>
      <c r="G68" s="30">
        <v>1</v>
      </c>
      <c r="H68" s="32" t="str">
        <f t="shared" si="8"/>
        <v>2A90</v>
      </c>
      <c r="I68" s="12"/>
      <c r="Q68" s="26"/>
    </row>
    <row r="69" spans="1:18" ht="12" thickBot="1" x14ac:dyDescent="0.25">
      <c r="B69" s="3"/>
      <c r="C69" s="3">
        <v>600</v>
      </c>
      <c r="D69" s="7">
        <f t="shared" ref="D69:D71" si="19">300*(22/10.82)*4.995/4096</f>
        <v>0.7438617360790204</v>
      </c>
      <c r="E69" s="8">
        <f t="shared" si="17"/>
        <v>807</v>
      </c>
      <c r="F69" s="6">
        <f t="shared" si="18"/>
        <v>600.29642101576951</v>
      </c>
      <c r="G69" s="3">
        <v>0</v>
      </c>
      <c r="H69" s="3" t="str">
        <f t="shared" ref="H69:H71" si="20">DEC2HEX(E69+G69*8192)</f>
        <v>327</v>
      </c>
      <c r="I69" s="3"/>
    </row>
    <row r="70" spans="1:18" ht="12" thickBot="1" x14ac:dyDescent="0.25">
      <c r="B70" s="3"/>
      <c r="C70" s="3">
        <v>1000</v>
      </c>
      <c r="D70" s="7">
        <f t="shared" si="19"/>
        <v>0.7438617360790204</v>
      </c>
      <c r="E70" s="8">
        <f t="shared" si="17"/>
        <v>1344</v>
      </c>
      <c r="F70" s="6">
        <f t="shared" si="18"/>
        <v>999.75017329020341</v>
      </c>
      <c r="G70" s="3">
        <v>0</v>
      </c>
      <c r="H70" s="3" t="str">
        <f t="shared" si="20"/>
        <v>540</v>
      </c>
      <c r="I70" s="3"/>
    </row>
    <row r="71" spans="1:18" ht="12" thickBot="1" x14ac:dyDescent="0.25">
      <c r="B71" s="3"/>
      <c r="C71" s="3">
        <v>0</v>
      </c>
      <c r="D71" s="7">
        <f t="shared" si="19"/>
        <v>0.7438617360790204</v>
      </c>
      <c r="E71" s="8">
        <f t="shared" si="17"/>
        <v>0</v>
      </c>
      <c r="F71" s="6">
        <f t="shared" si="18"/>
        <v>0</v>
      </c>
      <c r="G71" s="3">
        <v>1</v>
      </c>
      <c r="H71" s="3" t="str">
        <f t="shared" si="20"/>
        <v>2000</v>
      </c>
      <c r="I71" s="3"/>
    </row>
    <row r="72" spans="1:18" x14ac:dyDescent="0.2">
      <c r="B72" s="3"/>
      <c r="C72" s="3"/>
      <c r="D72" s="3"/>
      <c r="E72" s="3"/>
      <c r="F72" s="3"/>
      <c r="G72" s="3"/>
      <c r="H72" s="3"/>
      <c r="I72" s="3"/>
    </row>
    <row r="73" spans="1:18" x14ac:dyDescent="0.2">
      <c r="B73" s="3"/>
      <c r="C73" s="3"/>
      <c r="D73" s="3"/>
      <c r="E73" s="3"/>
      <c r="F73" s="3"/>
      <c r="G73" s="3"/>
      <c r="H73" s="3"/>
      <c r="I73" s="3"/>
    </row>
    <row r="74" spans="1:18" x14ac:dyDescent="0.2">
      <c r="B74" s="3"/>
      <c r="C74" s="3"/>
      <c r="D74" s="3"/>
      <c r="E74" s="3"/>
      <c r="F74" s="3"/>
      <c r="G74" s="3"/>
      <c r="H74" s="3"/>
      <c r="I74" s="3"/>
    </row>
    <row r="75" spans="1:18" x14ac:dyDescent="0.2">
      <c r="B75" s="3"/>
      <c r="C75" s="3"/>
      <c r="D75" s="3"/>
      <c r="E75" s="3"/>
      <c r="F75" s="3"/>
      <c r="G75" s="3"/>
      <c r="H75" s="3"/>
      <c r="I75" s="3"/>
    </row>
    <row r="76" spans="1:18" x14ac:dyDescent="0.2">
      <c r="B76" s="3"/>
      <c r="C76" s="3"/>
      <c r="D76" s="3"/>
      <c r="E76" s="3"/>
      <c r="F76" s="3"/>
      <c r="G76" s="3"/>
      <c r="H76" s="3"/>
      <c r="I76" s="3"/>
    </row>
    <row r="77" spans="1:18" x14ac:dyDescent="0.2">
      <c r="B77" s="3"/>
      <c r="C77" s="3"/>
      <c r="D77" s="3"/>
      <c r="E77" s="3"/>
      <c r="F77" s="3"/>
      <c r="G77" s="3"/>
      <c r="H77" s="3"/>
      <c r="I77" s="3"/>
    </row>
    <row r="78" spans="1:18" x14ac:dyDescent="0.2">
      <c r="B78" s="3"/>
      <c r="C78" s="3"/>
      <c r="D78" s="3"/>
      <c r="E78" s="3"/>
      <c r="F78" s="3"/>
      <c r="G78" s="3"/>
      <c r="H78" s="3"/>
      <c r="I78" s="3"/>
    </row>
    <row r="79" spans="1:18" x14ac:dyDescent="0.2">
      <c r="B79" s="3"/>
      <c r="C79" s="3"/>
      <c r="D79" s="3"/>
      <c r="E79" s="3"/>
      <c r="F79" s="3"/>
      <c r="G79" s="3"/>
      <c r="H79" s="3"/>
      <c r="I79" s="3"/>
    </row>
    <row r="80" spans="1:18" x14ac:dyDescent="0.2">
      <c r="B80" s="3"/>
      <c r="C80" s="3"/>
      <c r="D80" s="3"/>
      <c r="E80" s="3"/>
      <c r="F80" s="3"/>
      <c r="G80" s="3"/>
      <c r="H80" s="3"/>
      <c r="I80" s="3"/>
    </row>
    <row r="81" spans="2:9" x14ac:dyDescent="0.2">
      <c r="B81" s="3"/>
      <c r="C81" s="3"/>
      <c r="D81" s="3"/>
      <c r="E81" s="3"/>
      <c r="F81" s="3"/>
      <c r="G81" s="3"/>
      <c r="H81" s="3"/>
      <c r="I81" s="3"/>
    </row>
    <row r="82" spans="2:9" x14ac:dyDescent="0.2">
      <c r="B82" s="3"/>
      <c r="C82" s="3"/>
      <c r="D82" s="3"/>
      <c r="E82" s="3"/>
      <c r="F82" s="3"/>
      <c r="G82" s="3"/>
      <c r="H82" s="3"/>
      <c r="I82" s="3"/>
    </row>
    <row r="83" spans="2:9" x14ac:dyDescent="0.2">
      <c r="B83" s="3"/>
      <c r="C83" s="3"/>
      <c r="D83" s="3"/>
      <c r="E83" s="3"/>
      <c r="F83" s="3"/>
      <c r="G83" s="3"/>
      <c r="H83" s="3"/>
      <c r="I83" s="3"/>
    </row>
    <row r="84" spans="2:9" x14ac:dyDescent="0.2">
      <c r="B84" s="3"/>
      <c r="C84" s="3"/>
      <c r="D84" s="3"/>
      <c r="E84" s="3"/>
      <c r="F84" s="3"/>
      <c r="G84" s="3"/>
      <c r="H84" s="3"/>
      <c r="I84" s="3"/>
    </row>
    <row r="85" spans="2:9" x14ac:dyDescent="0.2">
      <c r="B85" s="3"/>
      <c r="C85" s="3"/>
      <c r="D85" s="3"/>
      <c r="E85" s="3"/>
      <c r="F85" s="3"/>
      <c r="G85" s="3"/>
      <c r="H85" s="3"/>
      <c r="I85" s="3"/>
    </row>
    <row r="86" spans="2:9" x14ac:dyDescent="0.2">
      <c r="B86" s="3"/>
      <c r="C86" s="3"/>
      <c r="D86" s="3"/>
      <c r="E86" s="3"/>
      <c r="F86" s="3"/>
      <c r="G86" s="3"/>
      <c r="H86" s="3"/>
      <c r="I86" s="3"/>
    </row>
    <row r="87" spans="2:9" x14ac:dyDescent="0.2">
      <c r="B87" s="3"/>
      <c r="C87" s="3"/>
      <c r="D87" s="3"/>
      <c r="E87" s="3"/>
      <c r="F87" s="3"/>
      <c r="G87" s="3"/>
      <c r="H87" s="3"/>
      <c r="I87" s="3"/>
    </row>
    <row r="88" spans="2:9" x14ac:dyDescent="0.2">
      <c r="B88" s="3"/>
      <c r="C88" s="3"/>
      <c r="D88" s="3"/>
      <c r="E88" s="3"/>
      <c r="F88" s="3"/>
      <c r="G88" s="3"/>
      <c r="H88" s="3"/>
      <c r="I88" s="3"/>
    </row>
    <row r="89" spans="2:9" x14ac:dyDescent="0.2">
      <c r="B89" s="3"/>
      <c r="C89" s="3"/>
      <c r="D89" s="3"/>
      <c r="E89" s="3"/>
      <c r="F89" s="3"/>
      <c r="G89" s="3"/>
      <c r="H89" s="3"/>
      <c r="I89" s="3"/>
    </row>
    <row r="90" spans="2:9" x14ac:dyDescent="0.2">
      <c r="B90" s="3"/>
      <c r="C90" s="3"/>
      <c r="D90" s="3"/>
      <c r="E90" s="3"/>
      <c r="F90" s="3"/>
      <c r="G90" s="3"/>
      <c r="H90" s="3"/>
      <c r="I90" s="3"/>
    </row>
    <row r="91" spans="2:9" x14ac:dyDescent="0.2">
      <c r="B91" s="3"/>
      <c r="C91" s="3"/>
      <c r="D91" s="3"/>
      <c r="E91" s="3"/>
      <c r="F91" s="3"/>
      <c r="G91" s="3"/>
      <c r="H91" s="3"/>
      <c r="I91" s="3"/>
    </row>
    <row r="92" spans="2:9" x14ac:dyDescent="0.2">
      <c r="B92" s="3"/>
      <c r="C92" s="3"/>
      <c r="D92" s="3"/>
      <c r="E92" s="3"/>
      <c r="F92" s="3"/>
      <c r="G92" s="3"/>
      <c r="H92" s="3"/>
      <c r="I92" s="3"/>
    </row>
    <row r="93" spans="2:9" x14ac:dyDescent="0.2">
      <c r="B93" s="3"/>
      <c r="C93" s="3"/>
      <c r="D93" s="3"/>
      <c r="E93" s="3"/>
      <c r="F93" s="3"/>
      <c r="G93" s="3"/>
      <c r="H93" s="3"/>
      <c r="I93" s="3"/>
    </row>
    <row r="94" spans="2:9" x14ac:dyDescent="0.2">
      <c r="B94" s="3"/>
      <c r="C94" s="3"/>
      <c r="D94" s="3"/>
      <c r="E94" s="3"/>
      <c r="F94" s="3"/>
      <c r="G94" s="3"/>
      <c r="H94" s="3"/>
      <c r="I94" s="3"/>
    </row>
    <row r="95" spans="2:9" x14ac:dyDescent="0.2">
      <c r="B95" s="3"/>
      <c r="C95" s="3"/>
      <c r="D95" s="3"/>
      <c r="E95" s="3"/>
      <c r="F95" s="3"/>
      <c r="G95" s="3"/>
      <c r="H95" s="3"/>
      <c r="I95" s="3"/>
    </row>
    <row r="96" spans="2:9" x14ac:dyDescent="0.2">
      <c r="B96" s="3"/>
      <c r="C96" s="3"/>
      <c r="D96" s="3"/>
      <c r="E96" s="3"/>
      <c r="F96" s="3"/>
      <c r="G96" s="3"/>
      <c r="H96" s="3"/>
      <c r="I96" s="3"/>
    </row>
    <row r="97" spans="2:9" x14ac:dyDescent="0.2">
      <c r="B97" s="3"/>
      <c r="C97" s="3"/>
      <c r="D97" s="3"/>
      <c r="E97" s="3"/>
      <c r="F97" s="3"/>
      <c r="G97" s="3"/>
      <c r="H97" s="3"/>
      <c r="I97" s="3"/>
    </row>
    <row r="98" spans="2:9" x14ac:dyDescent="0.2">
      <c r="B98" s="3"/>
      <c r="C98" s="3"/>
      <c r="D98" s="3"/>
      <c r="E98" s="3"/>
      <c r="F98" s="3"/>
      <c r="G98" s="3"/>
      <c r="H98" s="3"/>
      <c r="I98" s="3"/>
    </row>
    <row r="99" spans="2:9" x14ac:dyDescent="0.2">
      <c r="B99" s="3"/>
      <c r="C99" s="3"/>
      <c r="D99" s="3"/>
      <c r="E99" s="3"/>
      <c r="F99" s="3"/>
      <c r="G99" s="3"/>
      <c r="H99" s="3"/>
      <c r="I99" s="3"/>
    </row>
    <row r="100" spans="2:9" x14ac:dyDescent="0.2">
      <c r="B100" s="3"/>
      <c r="C100" s="3"/>
      <c r="D100" s="3"/>
      <c r="E100" s="3"/>
      <c r="F100" s="3"/>
      <c r="G100" s="3"/>
      <c r="H100" s="3"/>
      <c r="I100" s="3"/>
    </row>
    <row r="101" spans="2:9" x14ac:dyDescent="0.2">
      <c r="B101" s="3"/>
      <c r="C101" s="3"/>
      <c r="D101" s="3"/>
      <c r="E101" s="3"/>
      <c r="F101" s="3"/>
      <c r="G101" s="3"/>
      <c r="H101" s="3"/>
      <c r="I101" s="3"/>
    </row>
    <row r="102" spans="2:9" x14ac:dyDescent="0.2">
      <c r="B102" s="3"/>
      <c r="C102" s="3"/>
      <c r="D102" s="3"/>
      <c r="E102" s="3"/>
      <c r="F102" s="3"/>
      <c r="G102" s="3"/>
      <c r="H102" s="3"/>
      <c r="I102" s="3"/>
    </row>
    <row r="103" spans="2:9" x14ac:dyDescent="0.2">
      <c r="B103" s="3"/>
      <c r="C103" s="3"/>
      <c r="D103" s="3"/>
      <c r="E103" s="3"/>
      <c r="F103" s="3"/>
      <c r="G103" s="3"/>
      <c r="H103" s="3"/>
      <c r="I103" s="3"/>
    </row>
    <row r="104" spans="2:9" x14ac:dyDescent="0.2">
      <c r="B104" s="3"/>
      <c r="C104" s="3"/>
      <c r="D104" s="3"/>
      <c r="E104" s="3"/>
      <c r="F104" s="3"/>
      <c r="G104" s="3"/>
      <c r="H104" s="3"/>
      <c r="I104" s="3"/>
    </row>
    <row r="105" spans="2:9" x14ac:dyDescent="0.2">
      <c r="B105" s="3"/>
      <c r="C105" s="3"/>
      <c r="D105" s="3"/>
      <c r="E105" s="3"/>
      <c r="F105" s="3"/>
      <c r="G105" s="3"/>
      <c r="H105" s="3"/>
      <c r="I105" s="3"/>
    </row>
    <row r="106" spans="2:9" x14ac:dyDescent="0.2">
      <c r="B106" s="3"/>
      <c r="C106" s="3"/>
      <c r="D106" s="3"/>
      <c r="E106" s="3"/>
      <c r="F106" s="3"/>
      <c r="G106" s="3"/>
      <c r="H106" s="3"/>
      <c r="I106" s="3"/>
    </row>
    <row r="107" spans="2:9" x14ac:dyDescent="0.2">
      <c r="B107" s="3"/>
      <c r="C107" s="3"/>
      <c r="D107" s="3"/>
      <c r="E107" s="3"/>
      <c r="F107" s="3"/>
      <c r="G107" s="3"/>
      <c r="H107" s="3"/>
      <c r="I107" s="3"/>
    </row>
    <row r="108" spans="2:9" x14ac:dyDescent="0.2">
      <c r="B108" s="3"/>
      <c r="C108" s="3"/>
      <c r="D108" s="3"/>
      <c r="E108" s="3"/>
      <c r="F108" s="3"/>
      <c r="G108" s="3"/>
      <c r="H108" s="3"/>
      <c r="I108" s="3"/>
    </row>
    <row r="109" spans="2:9" x14ac:dyDescent="0.2">
      <c r="B109" s="3"/>
      <c r="C109" s="3"/>
      <c r="D109" s="3"/>
      <c r="E109" s="3"/>
      <c r="F109" s="3"/>
      <c r="G109" s="3"/>
      <c r="H109" s="3"/>
      <c r="I109" s="3"/>
    </row>
    <row r="110" spans="2:9" x14ac:dyDescent="0.2">
      <c r="B110" s="3"/>
      <c r="C110" s="3"/>
      <c r="D110" s="3"/>
      <c r="E110" s="3"/>
      <c r="F110" s="3"/>
      <c r="G110" s="3"/>
      <c r="H110" s="3"/>
      <c r="I110" s="3"/>
    </row>
    <row r="111" spans="2:9" x14ac:dyDescent="0.2">
      <c r="B111" s="3"/>
      <c r="C111" s="3"/>
      <c r="D111" s="3"/>
      <c r="E111" s="3"/>
      <c r="F111" s="3"/>
      <c r="G111" s="3"/>
      <c r="H111" s="3"/>
      <c r="I111" s="3"/>
    </row>
    <row r="112" spans="2:9" x14ac:dyDescent="0.2">
      <c r="B112" s="3"/>
      <c r="C112" s="3"/>
      <c r="D112" s="3"/>
      <c r="E112" s="3"/>
      <c r="F112" s="3"/>
      <c r="G112" s="3"/>
      <c r="H112" s="3"/>
      <c r="I112" s="3"/>
    </row>
    <row r="113" spans="2:9" x14ac:dyDescent="0.2">
      <c r="B113" s="3"/>
      <c r="C113" s="3"/>
      <c r="D113" s="3"/>
      <c r="E113" s="3"/>
      <c r="F113" s="3"/>
      <c r="G113" s="3"/>
      <c r="H113" s="3"/>
      <c r="I113" s="3"/>
    </row>
    <row r="114" spans="2:9" x14ac:dyDescent="0.2">
      <c r="B114" s="3"/>
      <c r="C114" s="3"/>
      <c r="D114" s="3"/>
      <c r="E114" s="3"/>
      <c r="F114" s="3"/>
      <c r="G114" s="3"/>
      <c r="H114" s="3"/>
      <c r="I114" s="3"/>
    </row>
    <row r="115" spans="2:9" x14ac:dyDescent="0.2">
      <c r="B115" s="3"/>
      <c r="C115" s="3"/>
      <c r="D115" s="3"/>
      <c r="E115" s="3"/>
      <c r="F115" s="3"/>
      <c r="G115" s="3"/>
      <c r="H115" s="3"/>
      <c r="I115" s="3"/>
    </row>
    <row r="116" spans="2:9" x14ac:dyDescent="0.2">
      <c r="B116" s="3"/>
      <c r="C116" s="3"/>
      <c r="D116" s="3"/>
      <c r="E116" s="3"/>
      <c r="F116" s="3"/>
      <c r="G116" s="3"/>
      <c r="H116" s="3"/>
      <c r="I116" s="3"/>
    </row>
    <row r="117" spans="2:9" x14ac:dyDescent="0.2">
      <c r="B117" s="3"/>
      <c r="C117" s="3"/>
      <c r="D117" s="3"/>
      <c r="E117" s="3"/>
      <c r="F117" s="3"/>
      <c r="G117" s="3"/>
      <c r="H117" s="3"/>
      <c r="I117" s="3"/>
    </row>
    <row r="118" spans="2:9" x14ac:dyDescent="0.2">
      <c r="B118" s="3"/>
      <c r="C118" s="3"/>
      <c r="D118" s="3"/>
      <c r="E118" s="3"/>
      <c r="F118" s="3"/>
      <c r="G118" s="3"/>
      <c r="H118" s="3"/>
      <c r="I118" s="3"/>
    </row>
    <row r="119" spans="2:9" x14ac:dyDescent="0.2">
      <c r="B119" s="3"/>
      <c r="C119" s="3"/>
      <c r="D119" s="3"/>
      <c r="E119" s="3"/>
      <c r="F119" s="3"/>
      <c r="G119" s="3"/>
      <c r="H119" s="3"/>
      <c r="I119" s="3"/>
    </row>
    <row r="120" spans="2:9" x14ac:dyDescent="0.2">
      <c r="B120" s="3"/>
      <c r="C120" s="3"/>
      <c r="D120" s="3"/>
      <c r="E120" s="3"/>
      <c r="F120" s="3"/>
      <c r="G120" s="3"/>
      <c r="H120" s="3"/>
      <c r="I120" s="3"/>
    </row>
    <row r="121" spans="2:9" x14ac:dyDescent="0.2">
      <c r="B121" s="3"/>
      <c r="C121" s="3"/>
      <c r="D121" s="3"/>
      <c r="E121" s="3"/>
      <c r="F121" s="3"/>
      <c r="G121" s="3"/>
      <c r="H121" s="3"/>
      <c r="I121" s="3"/>
    </row>
    <row r="122" spans="2:9" x14ac:dyDescent="0.2">
      <c r="B122" s="3"/>
      <c r="C122" s="3"/>
      <c r="D122" s="3"/>
      <c r="E122" s="3"/>
      <c r="F122" s="3"/>
      <c r="G122" s="3"/>
      <c r="H122" s="3"/>
      <c r="I122" s="3"/>
    </row>
    <row r="123" spans="2:9" x14ac:dyDescent="0.2">
      <c r="B123" s="3"/>
      <c r="C123" s="3"/>
      <c r="D123" s="3"/>
      <c r="E123" s="3"/>
      <c r="F123" s="3"/>
      <c r="G123" s="3"/>
      <c r="H123" s="3"/>
      <c r="I123" s="3"/>
    </row>
    <row r="124" spans="2:9" x14ac:dyDescent="0.2">
      <c r="B124" s="3"/>
      <c r="C124" s="3"/>
      <c r="D124" s="3"/>
      <c r="E124" s="3"/>
      <c r="F124" s="3"/>
      <c r="G124" s="3"/>
      <c r="H124" s="3"/>
      <c r="I124" s="3"/>
    </row>
    <row r="125" spans="2:9" x14ac:dyDescent="0.2">
      <c r="B125" s="3"/>
      <c r="C125" s="3"/>
      <c r="D125" s="3"/>
      <c r="E125" s="3"/>
      <c r="F125" s="3"/>
      <c r="G125" s="3"/>
      <c r="H125" s="3"/>
      <c r="I125" s="3"/>
    </row>
    <row r="126" spans="2:9" x14ac:dyDescent="0.2">
      <c r="B126" s="3"/>
      <c r="C126" s="3"/>
      <c r="D126" s="3"/>
      <c r="E126" s="3"/>
      <c r="F126" s="3"/>
      <c r="G126" s="3"/>
      <c r="H126" s="3"/>
      <c r="I126" s="3"/>
    </row>
    <row r="127" spans="2:9" x14ac:dyDescent="0.2">
      <c r="B127" s="3"/>
      <c r="C127" s="3"/>
      <c r="D127" s="3"/>
      <c r="E127" s="3"/>
      <c r="F127" s="3"/>
      <c r="G127" s="3"/>
      <c r="H127" s="3"/>
      <c r="I127" s="3"/>
    </row>
    <row r="128" spans="2:9" x14ac:dyDescent="0.2">
      <c r="B128" s="3"/>
      <c r="C128" s="3"/>
      <c r="D128" s="3"/>
      <c r="E128" s="3"/>
      <c r="F128" s="3"/>
      <c r="G128" s="3"/>
      <c r="H128" s="3"/>
      <c r="I128" s="3"/>
    </row>
    <row r="129" spans="2:9" x14ac:dyDescent="0.2">
      <c r="B129" s="3"/>
      <c r="C129" s="3"/>
      <c r="D129" s="3"/>
      <c r="E129" s="3"/>
      <c r="F129" s="3"/>
      <c r="G129" s="3"/>
      <c r="H129" s="3"/>
      <c r="I129" s="3"/>
    </row>
    <row r="130" spans="2:9" x14ac:dyDescent="0.2">
      <c r="B130" s="3"/>
      <c r="C130" s="3"/>
      <c r="D130" s="3"/>
      <c r="E130" s="3"/>
      <c r="F130" s="3"/>
      <c r="G130" s="3"/>
      <c r="H130" s="3"/>
      <c r="I130" s="3"/>
    </row>
    <row r="131" spans="2:9" x14ac:dyDescent="0.2">
      <c r="B131" s="3"/>
      <c r="C131" s="3"/>
      <c r="D131" s="3"/>
      <c r="E131" s="3"/>
      <c r="F131" s="3"/>
      <c r="G131" s="3"/>
      <c r="H131" s="3"/>
      <c r="I131" s="3"/>
    </row>
    <row r="132" spans="2:9" x14ac:dyDescent="0.2">
      <c r="B132" s="3"/>
      <c r="C132" s="3"/>
      <c r="D132" s="3"/>
      <c r="E132" s="3"/>
      <c r="F132" s="3"/>
      <c r="G132" s="3"/>
      <c r="H132" s="3"/>
      <c r="I132" s="3"/>
    </row>
    <row r="133" spans="2:9" x14ac:dyDescent="0.2">
      <c r="B133" s="2"/>
    </row>
  </sheetData>
  <mergeCells count="4">
    <mergeCell ref="B62:H62"/>
    <mergeCell ref="A2:Q2"/>
    <mergeCell ref="T5:V5"/>
    <mergeCell ref="A1:R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2"/>
  <sheetViews>
    <sheetView zoomScale="85" zoomScaleNormal="85" workbookViewId="0">
      <selection activeCell="AB44" sqref="AB44"/>
    </sheetView>
  </sheetViews>
  <sheetFormatPr baseColWidth="10" defaultRowHeight="11.25" x14ac:dyDescent="0.2"/>
  <cols>
    <col min="1" max="1" width="3.7109375" style="3" customWidth="1"/>
    <col min="2" max="2" width="9.7109375" style="11" customWidth="1"/>
    <col min="3" max="3" width="7.28515625" style="10" customWidth="1"/>
    <col min="4" max="5" width="6.5703125" style="10" customWidth="1"/>
    <col min="6" max="6" width="7.5703125" style="10" customWidth="1"/>
    <col min="7" max="7" width="5.5703125" style="10" customWidth="1"/>
    <col min="8" max="10" width="5.7109375" style="10" customWidth="1"/>
    <col min="11" max="11" width="5.42578125" style="3" customWidth="1"/>
    <col min="12" max="12" width="7.42578125" style="3" customWidth="1"/>
    <col min="13" max="13" width="6.42578125" style="3" customWidth="1"/>
    <col min="14" max="14" width="6.7109375" style="3" customWidth="1"/>
    <col min="15" max="15" width="6" style="3" customWidth="1"/>
    <col min="16" max="16" width="6.5703125" style="3" customWidth="1"/>
    <col min="17" max="17" width="5.140625" style="3" customWidth="1"/>
    <col min="18" max="18" width="5.5703125" style="3" customWidth="1"/>
    <col min="19" max="19" width="6.7109375" style="3" customWidth="1"/>
    <col min="20" max="16384" width="11.42578125" style="3"/>
  </cols>
  <sheetData>
    <row r="1" spans="1:23" ht="47.25" customHeight="1" x14ac:dyDescent="0.2">
      <c r="A1" s="128" t="s">
        <v>34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</row>
    <row r="2" spans="1:23" ht="15.75" customHeight="1" thickBot="1" x14ac:dyDescent="0.25">
      <c r="A2" s="122" t="s">
        <v>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</row>
    <row r="3" spans="1:23" ht="31.5" customHeight="1" thickBot="1" x14ac:dyDescent="0.25">
      <c r="B3" s="4" t="s">
        <v>9</v>
      </c>
      <c r="C3" s="5" t="s">
        <v>2</v>
      </c>
      <c r="D3" s="5" t="s">
        <v>3</v>
      </c>
      <c r="E3" s="5" t="s">
        <v>4</v>
      </c>
      <c r="F3" s="5" t="s">
        <v>6</v>
      </c>
      <c r="G3" s="29" t="s">
        <v>5</v>
      </c>
      <c r="H3" s="5" t="s">
        <v>7</v>
      </c>
      <c r="I3" s="17"/>
      <c r="J3" s="17"/>
      <c r="L3" s="4" t="s">
        <v>9</v>
      </c>
      <c r="M3" s="5" t="s">
        <v>2</v>
      </c>
      <c r="N3" s="5" t="s">
        <v>3</v>
      </c>
      <c r="O3" s="5" t="s">
        <v>4</v>
      </c>
      <c r="P3" s="5" t="s">
        <v>6</v>
      </c>
      <c r="Q3" s="29" t="s">
        <v>5</v>
      </c>
      <c r="R3" s="5" t="s">
        <v>7</v>
      </c>
    </row>
    <row r="4" spans="1:23" ht="12" thickBot="1" x14ac:dyDescent="0.25">
      <c r="A4" s="3">
        <v>1</v>
      </c>
      <c r="B4" s="21">
        <v>0</v>
      </c>
      <c r="C4" s="22">
        <f>(-400/127)*B4+400</f>
        <v>400</v>
      </c>
      <c r="D4" s="23">
        <f>300*(22/10.82)*4.995/4096</f>
        <v>0.7438617360790204</v>
      </c>
      <c r="E4" s="24">
        <f>ROUND(C4/D4,0)</f>
        <v>538</v>
      </c>
      <c r="F4" s="22">
        <f>E4*D4</f>
        <v>400.19761401051295</v>
      </c>
      <c r="G4" s="30">
        <v>0</v>
      </c>
      <c r="H4" s="24" t="str">
        <f>DEC2HEX(E4+G4*8192,4)</f>
        <v>021A</v>
      </c>
      <c r="I4" s="25">
        <v>1</v>
      </c>
      <c r="J4" s="25">
        <f>C4*8.5</f>
        <v>3400</v>
      </c>
      <c r="K4" s="26">
        <v>65</v>
      </c>
      <c r="L4" s="21">
        <v>64</v>
      </c>
      <c r="M4" s="22">
        <f>(-400/127)*L4+400</f>
        <v>198.42519685039369</v>
      </c>
      <c r="N4" s="23">
        <f t="shared" ref="N4:N51" si="0">300*(22/10.82)*4.995/4096</f>
        <v>0.7438617360790204</v>
      </c>
      <c r="O4" s="24">
        <f t="shared" ref="O4:O68" si="1">ROUND(M4/N4,0)</f>
        <v>267</v>
      </c>
      <c r="P4" s="22">
        <f t="shared" ref="P4:P68" si="2">O4*N4</f>
        <v>198.61108353309845</v>
      </c>
      <c r="Q4" s="30">
        <v>0</v>
      </c>
      <c r="R4" s="24" t="str">
        <f>DEC2HEX(O4+Q4*8192,4)</f>
        <v>010B</v>
      </c>
      <c r="S4" s="3">
        <v>33</v>
      </c>
      <c r="T4" s="3">
        <f>M4*8.5</f>
        <v>1686.6141732283463</v>
      </c>
    </row>
    <row r="5" spans="1:23" ht="12" thickBot="1" x14ac:dyDescent="0.25">
      <c r="A5" s="3">
        <v>2</v>
      </c>
      <c r="B5" s="21">
        <v>1</v>
      </c>
      <c r="C5" s="22">
        <f>(-400/127)*B5+400</f>
        <v>396.85039370078738</v>
      </c>
      <c r="D5" s="23">
        <f t="shared" ref="D5:D60" si="3">300*(22/10.82)*4.995/4096</f>
        <v>0.7438617360790204</v>
      </c>
      <c r="E5" s="24">
        <f>ROUND(C5/D5,0)</f>
        <v>534</v>
      </c>
      <c r="F5" s="22">
        <f t="shared" ref="F5:F61" si="4">E5*D5</f>
        <v>397.2221670661969</v>
      </c>
      <c r="G5" s="30">
        <v>0</v>
      </c>
      <c r="H5" s="24" t="str">
        <f t="shared" ref="H5:H67" si="5">DEC2HEX(E5+G5*8192,4)</f>
        <v>0216</v>
      </c>
      <c r="I5" s="25"/>
      <c r="J5" s="25">
        <f t="shared" ref="J5:J67" si="6">C5*8.5</f>
        <v>3373.2283464566926</v>
      </c>
      <c r="K5" s="26">
        <v>66</v>
      </c>
      <c r="L5" s="21">
        <v>65</v>
      </c>
      <c r="M5" s="22">
        <f t="shared" ref="M5:M68" si="7">(-400/127)*L5+400</f>
        <v>195.2755905511811</v>
      </c>
      <c r="N5" s="23">
        <f t="shared" si="0"/>
        <v>0.7438617360790204</v>
      </c>
      <c r="O5" s="24">
        <f t="shared" si="1"/>
        <v>263</v>
      </c>
      <c r="P5" s="22">
        <f t="shared" si="2"/>
        <v>195.63563658878238</v>
      </c>
      <c r="Q5" s="30">
        <v>0</v>
      </c>
      <c r="R5" s="24" t="str">
        <f t="shared" ref="R5:R51" si="8">DEC2HEX(O5+Q5*8192,4)</f>
        <v>0107</v>
      </c>
      <c r="T5" s="3">
        <f t="shared" ref="T5:T68" si="9">M5*8.5</f>
        <v>1659.8425196850394</v>
      </c>
    </row>
    <row r="6" spans="1:23" ht="12" thickBot="1" x14ac:dyDescent="0.25">
      <c r="A6" s="3">
        <v>3</v>
      </c>
      <c r="B6" s="21">
        <v>2</v>
      </c>
      <c r="C6" s="22">
        <f t="shared" ref="C6:C61" si="10">(-400/127)*B6+400</f>
        <v>393.70078740157481</v>
      </c>
      <c r="D6" s="23">
        <f t="shared" si="3"/>
        <v>0.7438617360790204</v>
      </c>
      <c r="E6" s="24">
        <f>ROUND(C6/D6,0)</f>
        <v>529</v>
      </c>
      <c r="F6" s="22">
        <f t="shared" si="4"/>
        <v>393.5028583858018</v>
      </c>
      <c r="G6" s="30">
        <v>0</v>
      </c>
      <c r="H6" s="24" t="str">
        <f t="shared" si="5"/>
        <v>0211</v>
      </c>
      <c r="I6" s="25">
        <v>2</v>
      </c>
      <c r="J6" s="25">
        <f t="shared" si="6"/>
        <v>3346.4566929133857</v>
      </c>
      <c r="K6" s="26">
        <v>67</v>
      </c>
      <c r="L6" s="21">
        <v>66</v>
      </c>
      <c r="M6" s="22">
        <f t="shared" si="7"/>
        <v>192.1259842519685</v>
      </c>
      <c r="N6" s="23">
        <f t="shared" si="0"/>
        <v>0.7438617360790204</v>
      </c>
      <c r="O6" s="24">
        <f t="shared" si="1"/>
        <v>258</v>
      </c>
      <c r="P6" s="22">
        <f t="shared" si="2"/>
        <v>191.91632790838727</v>
      </c>
      <c r="Q6" s="30">
        <v>0</v>
      </c>
      <c r="R6" s="24" t="str">
        <f t="shared" si="8"/>
        <v>0102</v>
      </c>
      <c r="S6" s="3">
        <v>34</v>
      </c>
      <c r="T6" s="3">
        <f t="shared" si="9"/>
        <v>1633.0708661417323</v>
      </c>
      <c r="U6" s="123" t="s">
        <v>10</v>
      </c>
      <c r="V6" s="124"/>
      <c r="W6" s="125"/>
    </row>
    <row r="7" spans="1:23" ht="12" thickBot="1" x14ac:dyDescent="0.25">
      <c r="A7" s="3">
        <v>4</v>
      </c>
      <c r="B7" s="21">
        <v>3</v>
      </c>
      <c r="C7" s="22">
        <f t="shared" si="10"/>
        <v>390.55118110236219</v>
      </c>
      <c r="D7" s="23">
        <f t="shared" si="3"/>
        <v>0.7438617360790204</v>
      </c>
      <c r="E7" s="24">
        <f t="shared" ref="E7:E61" si="11">ROUND(C7/D7,0)</f>
        <v>525</v>
      </c>
      <c r="F7" s="22">
        <f t="shared" si="4"/>
        <v>390.5274114414857</v>
      </c>
      <c r="G7" s="30">
        <v>0</v>
      </c>
      <c r="H7" s="24" t="str">
        <f t="shared" si="5"/>
        <v>020D</v>
      </c>
      <c r="I7" s="25"/>
      <c r="J7" s="25">
        <f t="shared" si="6"/>
        <v>3319.6850393700788</v>
      </c>
      <c r="K7" s="26">
        <v>68</v>
      </c>
      <c r="L7" s="21">
        <v>67</v>
      </c>
      <c r="M7" s="22">
        <f t="shared" si="7"/>
        <v>188.97637795275588</v>
      </c>
      <c r="N7" s="23">
        <f t="shared" si="0"/>
        <v>0.7438617360790204</v>
      </c>
      <c r="O7" s="24">
        <f t="shared" si="1"/>
        <v>254</v>
      </c>
      <c r="P7" s="22">
        <f t="shared" si="2"/>
        <v>188.94088096407117</v>
      </c>
      <c r="Q7" s="30">
        <v>0</v>
      </c>
      <c r="R7" s="24" t="str">
        <f t="shared" si="8"/>
        <v>00FE</v>
      </c>
      <c r="T7" s="3">
        <f t="shared" si="9"/>
        <v>1606.2992125984249</v>
      </c>
      <c r="U7" s="31" t="s">
        <v>12</v>
      </c>
      <c r="V7" s="30" t="s">
        <v>13</v>
      </c>
      <c r="W7" s="30" t="s">
        <v>14</v>
      </c>
    </row>
    <row r="8" spans="1:23" ht="12" thickBot="1" x14ac:dyDescent="0.25">
      <c r="A8" s="3">
        <v>5</v>
      </c>
      <c r="B8" s="21">
        <v>4</v>
      </c>
      <c r="C8" s="22">
        <f t="shared" si="10"/>
        <v>387.40157480314963</v>
      </c>
      <c r="D8" s="23">
        <f t="shared" si="3"/>
        <v>0.7438617360790204</v>
      </c>
      <c r="E8" s="24">
        <f t="shared" si="11"/>
        <v>521</v>
      </c>
      <c r="F8" s="22">
        <f t="shared" si="4"/>
        <v>387.55196449716965</v>
      </c>
      <c r="G8" s="30">
        <v>0</v>
      </c>
      <c r="H8" s="24" t="str">
        <f t="shared" si="5"/>
        <v>0209</v>
      </c>
      <c r="I8" s="25">
        <v>3</v>
      </c>
      <c r="J8" s="25">
        <f t="shared" si="6"/>
        <v>3292.9133858267719</v>
      </c>
      <c r="K8" s="26">
        <v>69</v>
      </c>
      <c r="L8" s="21">
        <v>68</v>
      </c>
      <c r="M8" s="22">
        <f t="shared" si="7"/>
        <v>185.82677165354329</v>
      </c>
      <c r="N8" s="23">
        <f t="shared" si="0"/>
        <v>0.7438617360790204</v>
      </c>
      <c r="O8" s="24">
        <f t="shared" si="1"/>
        <v>250</v>
      </c>
      <c r="P8" s="22">
        <f t="shared" si="2"/>
        <v>185.96543401975509</v>
      </c>
      <c r="Q8" s="30">
        <v>0</v>
      </c>
      <c r="R8" s="24" t="str">
        <f t="shared" si="8"/>
        <v>00FA</v>
      </c>
      <c r="S8" s="3">
        <v>35</v>
      </c>
      <c r="T8" s="3">
        <f t="shared" si="9"/>
        <v>1579.527559055118</v>
      </c>
      <c r="U8" s="31" t="s">
        <v>11</v>
      </c>
      <c r="V8" s="30">
        <v>1</v>
      </c>
      <c r="W8" s="30">
        <v>0</v>
      </c>
    </row>
    <row r="9" spans="1:23" ht="12" thickBot="1" x14ac:dyDescent="0.25">
      <c r="A9" s="3">
        <v>6</v>
      </c>
      <c r="B9" s="21">
        <v>5</v>
      </c>
      <c r="C9" s="22">
        <f t="shared" si="10"/>
        <v>384.25196850393701</v>
      </c>
      <c r="D9" s="23">
        <f t="shared" si="3"/>
        <v>0.7438617360790204</v>
      </c>
      <c r="E9" s="24">
        <f t="shared" si="11"/>
        <v>517</v>
      </c>
      <c r="F9" s="22">
        <f t="shared" si="4"/>
        <v>384.57651755285355</v>
      </c>
      <c r="G9" s="30">
        <v>0</v>
      </c>
      <c r="H9" s="24" t="str">
        <f t="shared" si="5"/>
        <v>0205</v>
      </c>
      <c r="I9" s="25"/>
      <c r="J9" s="25">
        <f t="shared" si="6"/>
        <v>3266.1417322834645</v>
      </c>
      <c r="K9" s="26">
        <v>70</v>
      </c>
      <c r="L9" s="21">
        <v>69</v>
      </c>
      <c r="M9" s="22">
        <f t="shared" si="7"/>
        <v>182.6771653543307</v>
      </c>
      <c r="N9" s="23">
        <f t="shared" si="0"/>
        <v>0.7438617360790204</v>
      </c>
      <c r="O9" s="24">
        <f t="shared" si="1"/>
        <v>246</v>
      </c>
      <c r="P9" s="22">
        <f t="shared" si="2"/>
        <v>182.98998707543902</v>
      </c>
      <c r="Q9" s="30">
        <v>0</v>
      </c>
      <c r="R9" s="24" t="str">
        <f t="shared" si="8"/>
        <v>00F6</v>
      </c>
      <c r="T9" s="3">
        <f t="shared" si="9"/>
        <v>1552.7559055118109</v>
      </c>
      <c r="U9" s="31" t="s">
        <v>15</v>
      </c>
      <c r="V9" s="30">
        <v>0</v>
      </c>
      <c r="W9" s="30">
        <v>1</v>
      </c>
    </row>
    <row r="10" spans="1:23" ht="12" thickBot="1" x14ac:dyDescent="0.25">
      <c r="A10" s="3">
        <v>7</v>
      </c>
      <c r="B10" s="21">
        <v>6</v>
      </c>
      <c r="C10" s="22">
        <f t="shared" si="10"/>
        <v>381.10236220472439</v>
      </c>
      <c r="D10" s="23">
        <f t="shared" si="3"/>
        <v>0.7438617360790204</v>
      </c>
      <c r="E10" s="24">
        <f t="shared" si="11"/>
        <v>512</v>
      </c>
      <c r="F10" s="22">
        <f t="shared" si="4"/>
        <v>380.85720887245844</v>
      </c>
      <c r="G10" s="30">
        <v>0</v>
      </c>
      <c r="H10" s="24" t="str">
        <f t="shared" si="5"/>
        <v>0200</v>
      </c>
      <c r="I10" s="25">
        <v>4</v>
      </c>
      <c r="J10" s="25">
        <f t="shared" si="6"/>
        <v>3239.3700787401572</v>
      </c>
      <c r="K10" s="26">
        <v>71</v>
      </c>
      <c r="L10" s="21">
        <v>70</v>
      </c>
      <c r="M10" s="22">
        <f t="shared" si="7"/>
        <v>179.5275590551181</v>
      </c>
      <c r="N10" s="23">
        <f t="shared" si="0"/>
        <v>0.7438617360790204</v>
      </c>
      <c r="O10" s="24">
        <f t="shared" si="1"/>
        <v>241</v>
      </c>
      <c r="P10" s="22">
        <f t="shared" si="2"/>
        <v>179.27067839504392</v>
      </c>
      <c r="Q10" s="30">
        <v>0</v>
      </c>
      <c r="R10" s="24" t="str">
        <f t="shared" si="8"/>
        <v>00F1</v>
      </c>
      <c r="S10" s="3">
        <v>36</v>
      </c>
      <c r="T10" s="3">
        <f t="shared" si="9"/>
        <v>1525.9842519685039</v>
      </c>
    </row>
    <row r="11" spans="1:23" ht="12" thickBot="1" x14ac:dyDescent="0.25">
      <c r="A11" s="3">
        <v>8</v>
      </c>
      <c r="B11" s="21">
        <v>7</v>
      </c>
      <c r="C11" s="22">
        <f t="shared" si="10"/>
        <v>377.95275590551182</v>
      </c>
      <c r="D11" s="23">
        <f t="shared" si="3"/>
        <v>0.7438617360790204</v>
      </c>
      <c r="E11" s="24">
        <f t="shared" si="11"/>
        <v>508</v>
      </c>
      <c r="F11" s="22">
        <f t="shared" si="4"/>
        <v>377.88176192814234</v>
      </c>
      <c r="G11" s="30">
        <v>0</v>
      </c>
      <c r="H11" s="24" t="str">
        <f t="shared" si="5"/>
        <v>01FC</v>
      </c>
      <c r="I11" s="25"/>
      <c r="J11" s="25">
        <f t="shared" si="6"/>
        <v>3212.5984251968503</v>
      </c>
      <c r="K11" s="26">
        <v>72</v>
      </c>
      <c r="L11" s="21">
        <v>71</v>
      </c>
      <c r="M11" s="22">
        <f t="shared" si="7"/>
        <v>176.37795275590551</v>
      </c>
      <c r="N11" s="23">
        <f t="shared" si="0"/>
        <v>0.7438617360790204</v>
      </c>
      <c r="O11" s="24">
        <f t="shared" si="1"/>
        <v>237</v>
      </c>
      <c r="P11" s="22">
        <f t="shared" si="2"/>
        <v>176.29523145072784</v>
      </c>
      <c r="Q11" s="30">
        <v>0</v>
      </c>
      <c r="R11" s="24" t="str">
        <f t="shared" si="8"/>
        <v>00ED</v>
      </c>
      <c r="T11" s="3">
        <f t="shared" si="9"/>
        <v>1499.2125984251968</v>
      </c>
    </row>
    <row r="12" spans="1:23" ht="12" thickBot="1" x14ac:dyDescent="0.25">
      <c r="A12" s="3">
        <v>9</v>
      </c>
      <c r="B12" s="21">
        <v>8</v>
      </c>
      <c r="C12" s="22">
        <f t="shared" si="10"/>
        <v>374.8031496062992</v>
      </c>
      <c r="D12" s="23">
        <f t="shared" si="3"/>
        <v>0.7438617360790204</v>
      </c>
      <c r="E12" s="24">
        <f t="shared" si="11"/>
        <v>504</v>
      </c>
      <c r="F12" s="22">
        <f t="shared" si="4"/>
        <v>374.90631498382629</v>
      </c>
      <c r="G12" s="30">
        <v>0</v>
      </c>
      <c r="H12" s="24" t="str">
        <f t="shared" si="5"/>
        <v>01F8</v>
      </c>
      <c r="I12" s="25">
        <v>5</v>
      </c>
      <c r="J12" s="25">
        <f t="shared" si="6"/>
        <v>3185.8267716535433</v>
      </c>
      <c r="K12" s="26">
        <v>73</v>
      </c>
      <c r="L12" s="21">
        <v>72</v>
      </c>
      <c r="M12" s="22">
        <f t="shared" si="7"/>
        <v>173.22834645669289</v>
      </c>
      <c r="N12" s="23">
        <f t="shared" si="0"/>
        <v>0.7438617360790204</v>
      </c>
      <c r="O12" s="24">
        <f t="shared" si="1"/>
        <v>233</v>
      </c>
      <c r="P12" s="22">
        <f t="shared" si="2"/>
        <v>173.31978450641176</v>
      </c>
      <c r="Q12" s="30">
        <v>0</v>
      </c>
      <c r="R12" s="24" t="str">
        <f t="shared" si="8"/>
        <v>00E9</v>
      </c>
      <c r="S12" s="3">
        <v>37</v>
      </c>
      <c r="T12" s="3">
        <f t="shared" si="9"/>
        <v>1472.4409448818897</v>
      </c>
    </row>
    <row r="13" spans="1:23" ht="12" thickBot="1" x14ac:dyDescent="0.25">
      <c r="A13" s="3">
        <v>10</v>
      </c>
      <c r="B13" s="21">
        <v>9</v>
      </c>
      <c r="C13" s="22">
        <f t="shared" si="10"/>
        <v>371.65354330708664</v>
      </c>
      <c r="D13" s="23">
        <f t="shared" si="3"/>
        <v>0.7438617360790204</v>
      </c>
      <c r="E13" s="24">
        <f t="shared" si="11"/>
        <v>500</v>
      </c>
      <c r="F13" s="22">
        <f t="shared" si="4"/>
        <v>371.93086803951019</v>
      </c>
      <c r="G13" s="30">
        <v>0</v>
      </c>
      <c r="H13" s="24" t="str">
        <f t="shared" si="5"/>
        <v>01F4</v>
      </c>
      <c r="I13" s="25"/>
      <c r="J13" s="25">
        <f t="shared" si="6"/>
        <v>3159.0551181102364</v>
      </c>
      <c r="K13" s="26">
        <v>74</v>
      </c>
      <c r="L13" s="21">
        <v>73</v>
      </c>
      <c r="M13" s="22">
        <f t="shared" si="7"/>
        <v>170.0787401574803</v>
      </c>
      <c r="N13" s="23">
        <f t="shared" si="0"/>
        <v>0.7438617360790204</v>
      </c>
      <c r="O13" s="24">
        <f t="shared" si="1"/>
        <v>229</v>
      </c>
      <c r="P13" s="22">
        <f t="shared" si="2"/>
        <v>170.34433756209566</v>
      </c>
      <c r="Q13" s="30">
        <v>0</v>
      </c>
      <c r="R13" s="24" t="str">
        <f t="shared" si="8"/>
        <v>00E5</v>
      </c>
      <c r="T13" s="3">
        <f t="shared" si="9"/>
        <v>1445.6692913385825</v>
      </c>
    </row>
    <row r="14" spans="1:23" ht="12" thickBot="1" x14ac:dyDescent="0.25">
      <c r="A14" s="3">
        <v>11</v>
      </c>
      <c r="B14" s="21">
        <v>10</v>
      </c>
      <c r="C14" s="22">
        <f t="shared" si="10"/>
        <v>368.50393700787401</v>
      </c>
      <c r="D14" s="23">
        <f t="shared" si="3"/>
        <v>0.7438617360790204</v>
      </c>
      <c r="E14" s="24">
        <f t="shared" si="11"/>
        <v>495</v>
      </c>
      <c r="F14" s="22">
        <f t="shared" si="4"/>
        <v>368.21155935911509</v>
      </c>
      <c r="G14" s="30">
        <v>0</v>
      </c>
      <c r="H14" s="24" t="str">
        <f t="shared" si="5"/>
        <v>01EF</v>
      </c>
      <c r="I14" s="25">
        <v>6</v>
      </c>
      <c r="J14" s="25">
        <f t="shared" si="6"/>
        <v>3132.2834645669291</v>
      </c>
      <c r="K14" s="26">
        <v>75</v>
      </c>
      <c r="L14" s="21">
        <v>74</v>
      </c>
      <c r="M14" s="22">
        <f t="shared" si="7"/>
        <v>166.9291338582677</v>
      </c>
      <c r="N14" s="23">
        <f t="shared" si="0"/>
        <v>0.7438617360790204</v>
      </c>
      <c r="O14" s="24">
        <f t="shared" si="1"/>
        <v>224</v>
      </c>
      <c r="P14" s="22">
        <f t="shared" si="2"/>
        <v>166.62502888170056</v>
      </c>
      <c r="Q14" s="30">
        <v>0</v>
      </c>
      <c r="R14" s="24" t="str">
        <f t="shared" si="8"/>
        <v>00E0</v>
      </c>
      <c r="S14" s="3">
        <v>38</v>
      </c>
      <c r="T14" s="3">
        <f t="shared" si="9"/>
        <v>1418.8976377952754</v>
      </c>
    </row>
    <row r="15" spans="1:23" ht="12" thickBot="1" x14ac:dyDescent="0.25">
      <c r="A15" s="3">
        <v>12</v>
      </c>
      <c r="B15" s="21">
        <v>11</v>
      </c>
      <c r="C15" s="22">
        <f t="shared" si="10"/>
        <v>365.35433070866139</v>
      </c>
      <c r="D15" s="23">
        <f t="shared" si="3"/>
        <v>0.7438617360790204</v>
      </c>
      <c r="E15" s="24">
        <f t="shared" si="11"/>
        <v>491</v>
      </c>
      <c r="F15" s="22">
        <f t="shared" si="4"/>
        <v>365.23611241479904</v>
      </c>
      <c r="G15" s="30">
        <v>0</v>
      </c>
      <c r="H15" s="24" t="str">
        <f t="shared" si="5"/>
        <v>01EB</v>
      </c>
      <c r="I15" s="25"/>
      <c r="J15" s="25">
        <f t="shared" si="6"/>
        <v>3105.5118110236217</v>
      </c>
      <c r="K15" s="26">
        <v>76</v>
      </c>
      <c r="L15" s="21">
        <v>75</v>
      </c>
      <c r="M15" s="22">
        <f t="shared" si="7"/>
        <v>163.77952755905511</v>
      </c>
      <c r="N15" s="23">
        <f t="shared" si="0"/>
        <v>0.7438617360790204</v>
      </c>
      <c r="O15" s="24">
        <f t="shared" si="1"/>
        <v>220</v>
      </c>
      <c r="P15" s="22">
        <f t="shared" si="2"/>
        <v>163.64958193738448</v>
      </c>
      <c r="Q15" s="30">
        <v>0</v>
      </c>
      <c r="R15" s="24" t="str">
        <f t="shared" si="8"/>
        <v>00DC</v>
      </c>
      <c r="T15" s="3">
        <f t="shared" si="9"/>
        <v>1392.1259842519685</v>
      </c>
    </row>
    <row r="16" spans="1:23" ht="12" thickBot="1" x14ac:dyDescent="0.25">
      <c r="A16" s="3">
        <v>13</v>
      </c>
      <c r="B16" s="21">
        <v>12</v>
      </c>
      <c r="C16" s="22">
        <f t="shared" si="10"/>
        <v>362.20472440944883</v>
      </c>
      <c r="D16" s="23">
        <f t="shared" si="3"/>
        <v>0.7438617360790204</v>
      </c>
      <c r="E16" s="24">
        <f t="shared" si="11"/>
        <v>487</v>
      </c>
      <c r="F16" s="22">
        <f t="shared" si="4"/>
        <v>362.26066547048293</v>
      </c>
      <c r="G16" s="30">
        <v>0</v>
      </c>
      <c r="H16" s="24" t="str">
        <f t="shared" si="5"/>
        <v>01E7</v>
      </c>
      <c r="I16" s="25">
        <v>7</v>
      </c>
      <c r="J16" s="25">
        <f t="shared" si="6"/>
        <v>3078.7401574803152</v>
      </c>
      <c r="K16" s="26">
        <v>77</v>
      </c>
      <c r="L16" s="21">
        <v>76</v>
      </c>
      <c r="M16" s="22">
        <f t="shared" si="7"/>
        <v>160.62992125984252</v>
      </c>
      <c r="N16" s="23">
        <f t="shared" si="0"/>
        <v>0.7438617360790204</v>
      </c>
      <c r="O16" s="24">
        <f t="shared" si="1"/>
        <v>216</v>
      </c>
      <c r="P16" s="22">
        <f t="shared" si="2"/>
        <v>160.67413499306841</v>
      </c>
      <c r="Q16" s="30">
        <v>0</v>
      </c>
      <c r="R16" s="24" t="str">
        <f t="shared" si="8"/>
        <v>00D8</v>
      </c>
      <c r="S16" s="3">
        <v>39</v>
      </c>
      <c r="T16" s="3">
        <f t="shared" si="9"/>
        <v>1365.3543307086613</v>
      </c>
    </row>
    <row r="17" spans="1:20" ht="12" thickBot="1" x14ac:dyDescent="0.25">
      <c r="A17" s="3">
        <v>14</v>
      </c>
      <c r="B17" s="21">
        <v>13</v>
      </c>
      <c r="C17" s="22">
        <f t="shared" si="10"/>
        <v>359.05511811023621</v>
      </c>
      <c r="D17" s="23">
        <f t="shared" si="3"/>
        <v>0.7438617360790204</v>
      </c>
      <c r="E17" s="24">
        <f t="shared" si="11"/>
        <v>483</v>
      </c>
      <c r="F17" s="22">
        <f t="shared" si="4"/>
        <v>359.28521852616683</v>
      </c>
      <c r="G17" s="30">
        <v>0</v>
      </c>
      <c r="H17" s="24" t="str">
        <f t="shared" si="5"/>
        <v>01E3</v>
      </c>
      <c r="I17" s="25"/>
      <c r="J17" s="25">
        <f t="shared" si="6"/>
        <v>3051.9685039370079</v>
      </c>
      <c r="K17" s="26">
        <v>78</v>
      </c>
      <c r="L17" s="21">
        <v>77</v>
      </c>
      <c r="M17" s="22">
        <f t="shared" si="7"/>
        <v>157.4803149606299</v>
      </c>
      <c r="N17" s="23">
        <f t="shared" si="0"/>
        <v>0.7438617360790204</v>
      </c>
      <c r="O17" s="24">
        <f t="shared" si="1"/>
        <v>212</v>
      </c>
      <c r="P17" s="22">
        <f t="shared" si="2"/>
        <v>157.69868804875233</v>
      </c>
      <c r="Q17" s="30">
        <v>0</v>
      </c>
      <c r="R17" s="24" t="str">
        <f t="shared" si="8"/>
        <v>00D4</v>
      </c>
      <c r="T17" s="3">
        <f t="shared" si="9"/>
        <v>1338.5826771653542</v>
      </c>
    </row>
    <row r="18" spans="1:20" ht="12" thickBot="1" x14ac:dyDescent="0.25">
      <c r="A18" s="3">
        <v>15</v>
      </c>
      <c r="B18" s="21">
        <v>14</v>
      </c>
      <c r="C18" s="22">
        <f t="shared" si="10"/>
        <v>355.90551181102364</v>
      </c>
      <c r="D18" s="23">
        <f t="shared" si="3"/>
        <v>0.7438617360790204</v>
      </c>
      <c r="E18" s="24">
        <f t="shared" si="11"/>
        <v>478</v>
      </c>
      <c r="F18" s="22">
        <f t="shared" si="4"/>
        <v>355.56590984577173</v>
      </c>
      <c r="G18" s="30">
        <v>0</v>
      </c>
      <c r="H18" s="24" t="str">
        <f t="shared" si="5"/>
        <v>01DE</v>
      </c>
      <c r="I18" s="25">
        <v>8</v>
      </c>
      <c r="J18" s="25">
        <f t="shared" si="6"/>
        <v>3025.196850393701</v>
      </c>
      <c r="K18" s="26">
        <v>79</v>
      </c>
      <c r="L18" s="21">
        <v>78</v>
      </c>
      <c r="M18" s="22">
        <f t="shared" si="7"/>
        <v>154.3307086614173</v>
      </c>
      <c r="N18" s="23">
        <f t="shared" si="0"/>
        <v>0.7438617360790204</v>
      </c>
      <c r="O18" s="24">
        <f t="shared" si="1"/>
        <v>207</v>
      </c>
      <c r="P18" s="22">
        <f t="shared" si="2"/>
        <v>153.97937936835723</v>
      </c>
      <c r="Q18" s="30">
        <v>0</v>
      </c>
      <c r="R18" s="24" t="str">
        <f t="shared" si="8"/>
        <v>00CF</v>
      </c>
      <c r="S18" s="3">
        <v>40</v>
      </c>
      <c r="T18" s="3">
        <f t="shared" si="9"/>
        <v>1311.8110236220471</v>
      </c>
    </row>
    <row r="19" spans="1:20" ht="12" thickBot="1" x14ac:dyDescent="0.25">
      <c r="A19" s="3">
        <v>16</v>
      </c>
      <c r="B19" s="21">
        <v>15</v>
      </c>
      <c r="C19" s="22">
        <f t="shared" si="10"/>
        <v>352.75590551181102</v>
      </c>
      <c r="D19" s="23">
        <f t="shared" si="3"/>
        <v>0.7438617360790204</v>
      </c>
      <c r="E19" s="24">
        <f t="shared" si="11"/>
        <v>474</v>
      </c>
      <c r="F19" s="22">
        <f t="shared" si="4"/>
        <v>352.59046290145568</v>
      </c>
      <c r="G19" s="30">
        <v>0</v>
      </c>
      <c r="H19" s="24" t="str">
        <f t="shared" si="5"/>
        <v>01DA</v>
      </c>
      <c r="I19" s="25"/>
      <c r="J19" s="25">
        <f t="shared" si="6"/>
        <v>2998.4251968503936</v>
      </c>
      <c r="K19" s="26">
        <v>80</v>
      </c>
      <c r="L19" s="21">
        <v>79</v>
      </c>
      <c r="M19" s="22">
        <f t="shared" si="7"/>
        <v>151.18110236220471</v>
      </c>
      <c r="N19" s="23">
        <f t="shared" si="0"/>
        <v>0.7438617360790204</v>
      </c>
      <c r="O19" s="24">
        <f t="shared" si="1"/>
        <v>203</v>
      </c>
      <c r="P19" s="22">
        <f t="shared" si="2"/>
        <v>151.00393242404115</v>
      </c>
      <c r="Q19" s="30">
        <v>0</v>
      </c>
      <c r="R19" s="24" t="str">
        <f t="shared" si="8"/>
        <v>00CB</v>
      </c>
      <c r="T19" s="3">
        <f t="shared" si="9"/>
        <v>1285.0393700787401</v>
      </c>
    </row>
    <row r="20" spans="1:20" ht="12" thickBot="1" x14ac:dyDescent="0.25">
      <c r="A20" s="3">
        <v>17</v>
      </c>
      <c r="B20" s="21">
        <v>16</v>
      </c>
      <c r="C20" s="22">
        <f t="shared" si="10"/>
        <v>349.6062992125984</v>
      </c>
      <c r="D20" s="23">
        <f t="shared" si="3"/>
        <v>0.7438617360790204</v>
      </c>
      <c r="E20" s="24">
        <f t="shared" si="11"/>
        <v>470</v>
      </c>
      <c r="F20" s="22">
        <f t="shared" si="4"/>
        <v>349.61501595713958</v>
      </c>
      <c r="G20" s="30">
        <v>0</v>
      </c>
      <c r="H20" s="24" t="str">
        <f t="shared" si="5"/>
        <v>01D6</v>
      </c>
      <c r="I20" s="25">
        <v>9</v>
      </c>
      <c r="J20" s="25">
        <f t="shared" si="6"/>
        <v>2971.6535433070862</v>
      </c>
      <c r="K20" s="26">
        <v>81</v>
      </c>
      <c r="L20" s="21">
        <v>80</v>
      </c>
      <c r="M20" s="22">
        <f t="shared" si="7"/>
        <v>148.03149606299212</v>
      </c>
      <c r="N20" s="23">
        <f t="shared" si="0"/>
        <v>0.7438617360790204</v>
      </c>
      <c r="O20" s="24">
        <f t="shared" si="1"/>
        <v>199</v>
      </c>
      <c r="P20" s="22">
        <f t="shared" si="2"/>
        <v>148.02848547972505</v>
      </c>
      <c r="Q20" s="30">
        <v>0</v>
      </c>
      <c r="R20" s="24" t="str">
        <f t="shared" si="8"/>
        <v>00C7</v>
      </c>
      <c r="S20" s="3">
        <v>41</v>
      </c>
      <c r="T20" s="3">
        <f t="shared" si="9"/>
        <v>1258.267716535433</v>
      </c>
    </row>
    <row r="21" spans="1:20" ht="12" thickBot="1" x14ac:dyDescent="0.25">
      <c r="A21" s="3">
        <v>18</v>
      </c>
      <c r="B21" s="21">
        <v>17</v>
      </c>
      <c r="C21" s="22">
        <f t="shared" si="10"/>
        <v>346.45669291338584</v>
      </c>
      <c r="D21" s="23">
        <f t="shared" si="3"/>
        <v>0.7438617360790204</v>
      </c>
      <c r="E21" s="24">
        <f t="shared" si="11"/>
        <v>466</v>
      </c>
      <c r="F21" s="22">
        <f t="shared" si="4"/>
        <v>346.63956901282353</v>
      </c>
      <c r="G21" s="30">
        <v>0</v>
      </c>
      <c r="H21" s="24" t="str">
        <f t="shared" si="5"/>
        <v>01D2</v>
      </c>
      <c r="I21" s="25"/>
      <c r="J21" s="25">
        <f t="shared" si="6"/>
        <v>2944.8818897637798</v>
      </c>
      <c r="K21" s="26">
        <v>82</v>
      </c>
      <c r="L21" s="21">
        <v>81</v>
      </c>
      <c r="M21" s="22">
        <f t="shared" si="7"/>
        <v>144.88188976377953</v>
      </c>
      <c r="N21" s="23">
        <f t="shared" si="0"/>
        <v>0.7438617360790204</v>
      </c>
      <c r="O21" s="24">
        <f t="shared" si="1"/>
        <v>195</v>
      </c>
      <c r="P21" s="22">
        <f t="shared" si="2"/>
        <v>145.05303853540897</v>
      </c>
      <c r="Q21" s="30">
        <v>0</v>
      </c>
      <c r="R21" s="24" t="str">
        <f t="shared" si="8"/>
        <v>00C3</v>
      </c>
      <c r="T21" s="3">
        <f t="shared" si="9"/>
        <v>1231.4960629921259</v>
      </c>
    </row>
    <row r="22" spans="1:20" ht="12" thickBot="1" x14ac:dyDescent="0.25">
      <c r="A22" s="3">
        <v>19</v>
      </c>
      <c r="B22" s="21">
        <v>18</v>
      </c>
      <c r="C22" s="22">
        <f t="shared" si="10"/>
        <v>343.30708661417322</v>
      </c>
      <c r="D22" s="23">
        <f t="shared" si="3"/>
        <v>0.7438617360790204</v>
      </c>
      <c r="E22" s="24">
        <f t="shared" si="11"/>
        <v>462</v>
      </c>
      <c r="F22" s="22">
        <f t="shared" si="4"/>
        <v>343.66412206850742</v>
      </c>
      <c r="G22" s="30">
        <v>0</v>
      </c>
      <c r="H22" s="24" t="str">
        <f t="shared" si="5"/>
        <v>01CE</v>
      </c>
      <c r="I22" s="25">
        <v>10</v>
      </c>
      <c r="J22" s="25">
        <f t="shared" si="6"/>
        <v>2918.1102362204724</v>
      </c>
      <c r="K22" s="26">
        <v>83</v>
      </c>
      <c r="L22" s="21">
        <v>82</v>
      </c>
      <c r="M22" s="22">
        <f t="shared" si="7"/>
        <v>141.73228346456693</v>
      </c>
      <c r="N22" s="23">
        <f t="shared" si="0"/>
        <v>0.7438617360790204</v>
      </c>
      <c r="O22" s="24">
        <f t="shared" si="1"/>
        <v>191</v>
      </c>
      <c r="P22" s="22">
        <f t="shared" si="2"/>
        <v>142.0775915910929</v>
      </c>
      <c r="Q22" s="30">
        <v>0</v>
      </c>
      <c r="R22" s="24" t="str">
        <f t="shared" si="8"/>
        <v>00BF</v>
      </c>
      <c r="S22" s="3">
        <v>42</v>
      </c>
      <c r="T22" s="3">
        <f t="shared" si="9"/>
        <v>1204.724409448819</v>
      </c>
    </row>
    <row r="23" spans="1:20" ht="12" thickBot="1" x14ac:dyDescent="0.25">
      <c r="A23" s="3">
        <v>20</v>
      </c>
      <c r="B23" s="21">
        <v>19</v>
      </c>
      <c r="C23" s="22">
        <f t="shared" si="10"/>
        <v>340.15748031496065</v>
      </c>
      <c r="D23" s="23">
        <f t="shared" si="3"/>
        <v>0.7438617360790204</v>
      </c>
      <c r="E23" s="24">
        <f t="shared" si="11"/>
        <v>457</v>
      </c>
      <c r="F23" s="22">
        <f t="shared" si="4"/>
        <v>339.94481338811232</v>
      </c>
      <c r="G23" s="30">
        <v>0</v>
      </c>
      <c r="H23" s="24" t="str">
        <f t="shared" si="5"/>
        <v>01C9</v>
      </c>
      <c r="I23" s="25"/>
      <c r="J23" s="25">
        <f t="shared" si="6"/>
        <v>2891.3385826771655</v>
      </c>
      <c r="K23" s="26">
        <v>84</v>
      </c>
      <c r="L23" s="21">
        <v>83</v>
      </c>
      <c r="M23" s="22">
        <f t="shared" si="7"/>
        <v>138.58267716535431</v>
      </c>
      <c r="N23" s="23">
        <f t="shared" si="0"/>
        <v>0.7438617360790204</v>
      </c>
      <c r="O23" s="24">
        <f t="shared" si="1"/>
        <v>186</v>
      </c>
      <c r="P23" s="22">
        <f t="shared" si="2"/>
        <v>138.3582829106978</v>
      </c>
      <c r="Q23" s="30">
        <v>0</v>
      </c>
      <c r="R23" s="24" t="str">
        <f t="shared" si="8"/>
        <v>00BA</v>
      </c>
      <c r="T23" s="3">
        <f t="shared" si="9"/>
        <v>1177.9527559055116</v>
      </c>
    </row>
    <row r="24" spans="1:20" ht="12" thickBot="1" x14ac:dyDescent="0.25">
      <c r="A24" s="3">
        <v>21</v>
      </c>
      <c r="B24" s="21">
        <v>20</v>
      </c>
      <c r="C24" s="22">
        <f t="shared" si="10"/>
        <v>337.00787401574803</v>
      </c>
      <c r="D24" s="23">
        <f t="shared" si="3"/>
        <v>0.7438617360790204</v>
      </c>
      <c r="E24" s="24">
        <f t="shared" si="11"/>
        <v>453</v>
      </c>
      <c r="F24" s="22">
        <f t="shared" si="4"/>
        <v>336.96936644379622</v>
      </c>
      <c r="G24" s="30">
        <v>0</v>
      </c>
      <c r="H24" s="24" t="str">
        <f t="shared" si="5"/>
        <v>01C5</v>
      </c>
      <c r="I24" s="25">
        <v>11</v>
      </c>
      <c r="J24" s="25">
        <f t="shared" si="6"/>
        <v>2864.5669291338581</v>
      </c>
      <c r="K24" s="26">
        <v>85</v>
      </c>
      <c r="L24" s="21">
        <v>84</v>
      </c>
      <c r="M24" s="22">
        <f t="shared" si="7"/>
        <v>135.43307086614169</v>
      </c>
      <c r="N24" s="23">
        <f t="shared" si="0"/>
        <v>0.7438617360790204</v>
      </c>
      <c r="O24" s="24">
        <f t="shared" si="1"/>
        <v>182</v>
      </c>
      <c r="P24" s="22">
        <f t="shared" si="2"/>
        <v>135.38283596638172</v>
      </c>
      <c r="Q24" s="30">
        <v>0</v>
      </c>
      <c r="R24" s="24" t="str">
        <f t="shared" si="8"/>
        <v>00B6</v>
      </c>
      <c r="S24" s="3">
        <v>43</v>
      </c>
      <c r="T24" s="3">
        <f t="shared" si="9"/>
        <v>1151.1811023622045</v>
      </c>
    </row>
    <row r="25" spans="1:20" ht="12" thickBot="1" x14ac:dyDescent="0.25">
      <c r="A25" s="3">
        <v>22</v>
      </c>
      <c r="B25" s="21">
        <v>21</v>
      </c>
      <c r="C25" s="22">
        <f t="shared" si="10"/>
        <v>333.85826771653541</v>
      </c>
      <c r="D25" s="23">
        <f t="shared" si="3"/>
        <v>0.7438617360790204</v>
      </c>
      <c r="E25" s="24">
        <f t="shared" si="11"/>
        <v>449</v>
      </c>
      <c r="F25" s="22">
        <f t="shared" si="4"/>
        <v>333.99391949948017</v>
      </c>
      <c r="G25" s="30">
        <v>0</v>
      </c>
      <c r="H25" s="24" t="str">
        <f t="shared" si="5"/>
        <v>01C1</v>
      </c>
      <c r="I25" s="25"/>
      <c r="J25" s="25">
        <f t="shared" si="6"/>
        <v>2837.7952755905508</v>
      </c>
      <c r="K25" s="26">
        <v>86</v>
      </c>
      <c r="L25" s="21">
        <v>85</v>
      </c>
      <c r="M25" s="22">
        <f t="shared" si="7"/>
        <v>132.28346456692913</v>
      </c>
      <c r="N25" s="23">
        <f t="shared" si="0"/>
        <v>0.7438617360790204</v>
      </c>
      <c r="O25" s="24">
        <f t="shared" si="1"/>
        <v>178</v>
      </c>
      <c r="P25" s="22">
        <f t="shared" si="2"/>
        <v>132.40738902206564</v>
      </c>
      <c r="Q25" s="30">
        <v>0</v>
      </c>
      <c r="R25" s="24" t="str">
        <f t="shared" si="8"/>
        <v>00B2</v>
      </c>
      <c r="T25" s="3">
        <f t="shared" si="9"/>
        <v>1124.4094488188975</v>
      </c>
    </row>
    <row r="26" spans="1:20" ht="12" thickBot="1" x14ac:dyDescent="0.25">
      <c r="A26" s="3">
        <v>23</v>
      </c>
      <c r="B26" s="21">
        <v>22</v>
      </c>
      <c r="C26" s="22">
        <f t="shared" si="10"/>
        <v>330.70866141732284</v>
      </c>
      <c r="D26" s="23">
        <f t="shared" si="3"/>
        <v>0.7438617360790204</v>
      </c>
      <c r="E26" s="24">
        <f t="shared" si="11"/>
        <v>445</v>
      </c>
      <c r="F26" s="22">
        <f t="shared" si="4"/>
        <v>331.01847255516407</v>
      </c>
      <c r="G26" s="30">
        <v>0</v>
      </c>
      <c r="H26" s="24" t="str">
        <f t="shared" si="5"/>
        <v>01BD</v>
      </c>
      <c r="I26" s="25">
        <v>12</v>
      </c>
      <c r="J26" s="25">
        <f t="shared" si="6"/>
        <v>2811.0236220472443</v>
      </c>
      <c r="K26" s="26">
        <v>87</v>
      </c>
      <c r="L26" s="21">
        <v>86</v>
      </c>
      <c r="M26" s="22">
        <f t="shared" si="7"/>
        <v>129.1338582677165</v>
      </c>
      <c r="N26" s="23">
        <f t="shared" si="0"/>
        <v>0.7438617360790204</v>
      </c>
      <c r="O26" s="24">
        <f t="shared" si="1"/>
        <v>174</v>
      </c>
      <c r="P26" s="22">
        <f t="shared" si="2"/>
        <v>129.43194207774954</v>
      </c>
      <c r="Q26" s="30">
        <v>0</v>
      </c>
      <c r="R26" s="24" t="str">
        <f t="shared" si="8"/>
        <v>00AE</v>
      </c>
      <c r="S26" s="3">
        <v>44</v>
      </c>
      <c r="T26" s="3">
        <f t="shared" si="9"/>
        <v>1097.6377952755902</v>
      </c>
    </row>
    <row r="27" spans="1:20" ht="12" thickBot="1" x14ac:dyDescent="0.25">
      <c r="A27" s="3">
        <v>24</v>
      </c>
      <c r="B27" s="21">
        <v>23</v>
      </c>
      <c r="C27" s="22">
        <f t="shared" si="10"/>
        <v>327.55905511811022</v>
      </c>
      <c r="D27" s="23">
        <f t="shared" si="3"/>
        <v>0.7438617360790204</v>
      </c>
      <c r="E27" s="24">
        <f t="shared" si="11"/>
        <v>440</v>
      </c>
      <c r="F27" s="22">
        <f t="shared" si="4"/>
        <v>327.29916387476896</v>
      </c>
      <c r="G27" s="30">
        <v>0</v>
      </c>
      <c r="H27" s="24" t="str">
        <f t="shared" si="5"/>
        <v>01B8</v>
      </c>
      <c r="I27" s="25"/>
      <c r="J27" s="25">
        <f t="shared" si="6"/>
        <v>2784.251968503937</v>
      </c>
      <c r="K27" s="26">
        <v>88</v>
      </c>
      <c r="L27" s="21">
        <v>87</v>
      </c>
      <c r="M27" s="22">
        <f t="shared" si="7"/>
        <v>125.98425196850394</v>
      </c>
      <c r="N27" s="23">
        <f t="shared" si="0"/>
        <v>0.7438617360790204</v>
      </c>
      <c r="O27" s="24">
        <f t="shared" si="1"/>
        <v>169</v>
      </c>
      <c r="P27" s="22">
        <f t="shared" si="2"/>
        <v>125.71263339735445</v>
      </c>
      <c r="Q27" s="30">
        <v>0</v>
      </c>
      <c r="R27" s="24" t="str">
        <f t="shared" si="8"/>
        <v>00A9</v>
      </c>
      <c r="T27" s="3">
        <f t="shared" si="9"/>
        <v>1070.8661417322835</v>
      </c>
    </row>
    <row r="28" spans="1:20" ht="12" thickBot="1" x14ac:dyDescent="0.25">
      <c r="A28" s="3">
        <v>25</v>
      </c>
      <c r="B28" s="21">
        <v>24</v>
      </c>
      <c r="C28" s="22">
        <f t="shared" si="10"/>
        <v>324.40944881889766</v>
      </c>
      <c r="D28" s="23">
        <f t="shared" si="3"/>
        <v>0.7438617360790204</v>
      </c>
      <c r="E28" s="24">
        <f t="shared" si="11"/>
        <v>436</v>
      </c>
      <c r="F28" s="22">
        <f t="shared" si="4"/>
        <v>324.32371693045292</v>
      </c>
      <c r="G28" s="30">
        <v>0</v>
      </c>
      <c r="H28" s="24" t="str">
        <f t="shared" si="5"/>
        <v>01B4</v>
      </c>
      <c r="I28" s="25">
        <v>13</v>
      </c>
      <c r="J28" s="25">
        <f t="shared" si="6"/>
        <v>2757.48031496063</v>
      </c>
      <c r="K28" s="26">
        <v>89</v>
      </c>
      <c r="L28" s="21">
        <v>88</v>
      </c>
      <c r="M28" s="22">
        <f t="shared" si="7"/>
        <v>122.83464566929132</v>
      </c>
      <c r="N28" s="23">
        <f t="shared" si="0"/>
        <v>0.7438617360790204</v>
      </c>
      <c r="O28" s="24">
        <f t="shared" si="1"/>
        <v>165</v>
      </c>
      <c r="P28" s="22">
        <f t="shared" si="2"/>
        <v>122.73718645303836</v>
      </c>
      <c r="Q28" s="30">
        <v>0</v>
      </c>
      <c r="R28" s="24" t="str">
        <f t="shared" si="8"/>
        <v>00A5</v>
      </c>
      <c r="S28" s="3">
        <v>45</v>
      </c>
      <c r="T28" s="3">
        <f t="shared" si="9"/>
        <v>1044.0944881889761</v>
      </c>
    </row>
    <row r="29" spans="1:20" ht="12" thickBot="1" x14ac:dyDescent="0.25">
      <c r="A29" s="3">
        <v>26</v>
      </c>
      <c r="B29" s="21">
        <v>25</v>
      </c>
      <c r="C29" s="22">
        <f t="shared" si="10"/>
        <v>321.25984251968504</v>
      </c>
      <c r="D29" s="23">
        <f t="shared" si="3"/>
        <v>0.7438617360790204</v>
      </c>
      <c r="E29" s="24">
        <f t="shared" si="11"/>
        <v>432</v>
      </c>
      <c r="F29" s="22">
        <f t="shared" si="4"/>
        <v>321.34826998613681</v>
      </c>
      <c r="G29" s="30">
        <v>0</v>
      </c>
      <c r="H29" s="24" t="str">
        <f t="shared" si="5"/>
        <v>01B0</v>
      </c>
      <c r="I29" s="25"/>
      <c r="J29" s="25">
        <f t="shared" si="6"/>
        <v>2730.7086614173227</v>
      </c>
      <c r="K29" s="26">
        <v>90</v>
      </c>
      <c r="L29" s="21">
        <v>89</v>
      </c>
      <c r="M29" s="22">
        <f t="shared" si="7"/>
        <v>119.6850393700787</v>
      </c>
      <c r="N29" s="23">
        <f t="shared" si="0"/>
        <v>0.7438617360790204</v>
      </c>
      <c r="O29" s="24">
        <f t="shared" si="1"/>
        <v>161</v>
      </c>
      <c r="P29" s="22">
        <f t="shared" si="2"/>
        <v>119.76173950872229</v>
      </c>
      <c r="Q29" s="30">
        <v>0</v>
      </c>
      <c r="R29" s="24" t="str">
        <f t="shared" si="8"/>
        <v>00A1</v>
      </c>
      <c r="T29" s="3">
        <f t="shared" si="9"/>
        <v>1017.322834645669</v>
      </c>
    </row>
    <row r="30" spans="1:20" ht="12" thickBot="1" x14ac:dyDescent="0.25">
      <c r="A30" s="3">
        <v>27</v>
      </c>
      <c r="B30" s="21">
        <v>26</v>
      </c>
      <c r="C30" s="22">
        <f t="shared" si="10"/>
        <v>318.11023622047242</v>
      </c>
      <c r="D30" s="23">
        <f t="shared" si="3"/>
        <v>0.7438617360790204</v>
      </c>
      <c r="E30" s="24">
        <f t="shared" si="11"/>
        <v>428</v>
      </c>
      <c r="F30" s="22">
        <f t="shared" si="4"/>
        <v>318.37282304182071</v>
      </c>
      <c r="G30" s="30">
        <v>0</v>
      </c>
      <c r="H30" s="24" t="str">
        <f t="shared" si="5"/>
        <v>01AC</v>
      </c>
      <c r="I30" s="25">
        <v>14</v>
      </c>
      <c r="J30" s="25">
        <f t="shared" si="6"/>
        <v>2703.9370078740158</v>
      </c>
      <c r="K30" s="26">
        <v>91</v>
      </c>
      <c r="L30" s="21">
        <v>90</v>
      </c>
      <c r="M30" s="22">
        <f t="shared" si="7"/>
        <v>116.53543307086613</v>
      </c>
      <c r="N30" s="23">
        <f t="shared" si="0"/>
        <v>0.7438617360790204</v>
      </c>
      <c r="O30" s="24">
        <f t="shared" si="1"/>
        <v>157</v>
      </c>
      <c r="P30" s="22">
        <f t="shared" si="2"/>
        <v>116.7862925644062</v>
      </c>
      <c r="Q30" s="30">
        <v>0</v>
      </c>
      <c r="R30" s="24" t="str">
        <f t="shared" si="8"/>
        <v>009D</v>
      </c>
      <c r="S30" s="3">
        <v>46</v>
      </c>
      <c r="T30" s="3">
        <f t="shared" si="9"/>
        <v>990.55118110236208</v>
      </c>
    </row>
    <row r="31" spans="1:20" ht="12" thickBot="1" x14ac:dyDescent="0.25">
      <c r="A31" s="3">
        <v>28</v>
      </c>
      <c r="B31" s="21">
        <v>27</v>
      </c>
      <c r="C31" s="22">
        <f t="shared" si="10"/>
        <v>314.96062992125985</v>
      </c>
      <c r="D31" s="23">
        <f t="shared" si="3"/>
        <v>0.7438617360790204</v>
      </c>
      <c r="E31" s="24">
        <f t="shared" si="11"/>
        <v>423</v>
      </c>
      <c r="F31" s="22">
        <f t="shared" si="4"/>
        <v>314.65351436142561</v>
      </c>
      <c r="G31" s="30">
        <v>0</v>
      </c>
      <c r="H31" s="24" t="str">
        <f t="shared" si="5"/>
        <v>01A7</v>
      </c>
      <c r="I31" s="25"/>
      <c r="J31" s="25">
        <f t="shared" si="6"/>
        <v>2677.1653543307089</v>
      </c>
      <c r="K31" s="26">
        <v>92</v>
      </c>
      <c r="L31" s="21">
        <v>91</v>
      </c>
      <c r="M31" s="22">
        <f t="shared" si="7"/>
        <v>113.38582677165351</v>
      </c>
      <c r="N31" s="23">
        <f t="shared" si="0"/>
        <v>0.7438617360790204</v>
      </c>
      <c r="O31" s="24">
        <f t="shared" si="1"/>
        <v>152</v>
      </c>
      <c r="P31" s="22">
        <f t="shared" si="2"/>
        <v>113.06698388401109</v>
      </c>
      <c r="Q31" s="30">
        <v>0</v>
      </c>
      <c r="R31" s="24" t="str">
        <f t="shared" si="8"/>
        <v>0098</v>
      </c>
      <c r="T31" s="3">
        <f t="shared" si="9"/>
        <v>963.77952755905483</v>
      </c>
    </row>
    <row r="32" spans="1:20" ht="12" thickBot="1" x14ac:dyDescent="0.25">
      <c r="A32" s="3">
        <v>29</v>
      </c>
      <c r="B32" s="21">
        <v>28</v>
      </c>
      <c r="C32" s="22">
        <f t="shared" si="10"/>
        <v>311.81102362204723</v>
      </c>
      <c r="D32" s="23">
        <f t="shared" si="3"/>
        <v>0.7438617360790204</v>
      </c>
      <c r="E32" s="24">
        <f t="shared" si="11"/>
        <v>419</v>
      </c>
      <c r="F32" s="22">
        <f t="shared" si="4"/>
        <v>311.67806741710956</v>
      </c>
      <c r="G32" s="30">
        <v>0</v>
      </c>
      <c r="H32" s="24" t="str">
        <f t="shared" si="5"/>
        <v>01A3</v>
      </c>
      <c r="I32" s="25">
        <v>15</v>
      </c>
      <c r="J32" s="25">
        <f t="shared" si="6"/>
        <v>2650.3937007874015</v>
      </c>
      <c r="K32" s="26">
        <v>93</v>
      </c>
      <c r="L32" s="21">
        <v>92</v>
      </c>
      <c r="M32" s="22">
        <f t="shared" si="7"/>
        <v>110.23622047244095</v>
      </c>
      <c r="N32" s="23">
        <f t="shared" si="0"/>
        <v>0.7438617360790204</v>
      </c>
      <c r="O32" s="24">
        <f t="shared" si="1"/>
        <v>148</v>
      </c>
      <c r="P32" s="22">
        <f t="shared" si="2"/>
        <v>110.09153693969502</v>
      </c>
      <c r="Q32" s="30">
        <v>0</v>
      </c>
      <c r="R32" s="24" t="str">
        <f t="shared" si="8"/>
        <v>0094</v>
      </c>
      <c r="S32" s="3">
        <v>47</v>
      </c>
      <c r="T32" s="3">
        <f t="shared" si="9"/>
        <v>937.00787401574803</v>
      </c>
    </row>
    <row r="33" spans="1:20" ht="12" thickBot="1" x14ac:dyDescent="0.25">
      <c r="A33" s="3">
        <v>30</v>
      </c>
      <c r="B33" s="21">
        <v>29</v>
      </c>
      <c r="C33" s="22">
        <f t="shared" si="10"/>
        <v>308.66141732283461</v>
      </c>
      <c r="D33" s="23">
        <f t="shared" si="3"/>
        <v>0.7438617360790204</v>
      </c>
      <c r="E33" s="24">
        <f t="shared" si="11"/>
        <v>415</v>
      </c>
      <c r="F33" s="22">
        <f t="shared" si="4"/>
        <v>308.70262047279346</v>
      </c>
      <c r="G33" s="30">
        <v>0</v>
      </c>
      <c r="H33" s="24" t="str">
        <f t="shared" si="5"/>
        <v>019F</v>
      </c>
      <c r="I33" s="25"/>
      <c r="J33" s="25">
        <f t="shared" si="6"/>
        <v>2623.6220472440941</v>
      </c>
      <c r="K33" s="26">
        <v>94</v>
      </c>
      <c r="L33" s="21">
        <v>93</v>
      </c>
      <c r="M33" s="22">
        <f t="shared" si="7"/>
        <v>107.08661417322833</v>
      </c>
      <c r="N33" s="23">
        <f t="shared" si="0"/>
        <v>0.7438617360790204</v>
      </c>
      <c r="O33" s="24">
        <f t="shared" si="1"/>
        <v>144</v>
      </c>
      <c r="P33" s="22">
        <f t="shared" si="2"/>
        <v>107.11608999537894</v>
      </c>
      <c r="Q33" s="30">
        <v>0</v>
      </c>
      <c r="R33" s="24" t="str">
        <f t="shared" si="8"/>
        <v>0090</v>
      </c>
      <c r="T33" s="3">
        <f t="shared" si="9"/>
        <v>910.23622047244078</v>
      </c>
    </row>
    <row r="34" spans="1:20" ht="12" thickBot="1" x14ac:dyDescent="0.25">
      <c r="A34" s="3">
        <v>31</v>
      </c>
      <c r="B34" s="21">
        <v>30</v>
      </c>
      <c r="C34" s="22">
        <f t="shared" si="10"/>
        <v>305.51181102362204</v>
      </c>
      <c r="D34" s="23">
        <f t="shared" si="3"/>
        <v>0.7438617360790204</v>
      </c>
      <c r="E34" s="24">
        <f t="shared" si="11"/>
        <v>411</v>
      </c>
      <c r="F34" s="22">
        <f t="shared" si="4"/>
        <v>305.72717352847741</v>
      </c>
      <c r="G34" s="30">
        <v>0</v>
      </c>
      <c r="H34" s="24" t="str">
        <f t="shared" si="5"/>
        <v>019B</v>
      </c>
      <c r="I34" s="25">
        <v>16</v>
      </c>
      <c r="J34" s="25">
        <f t="shared" si="6"/>
        <v>2596.8503937007872</v>
      </c>
      <c r="K34" s="26">
        <v>95</v>
      </c>
      <c r="L34" s="21">
        <v>94</v>
      </c>
      <c r="M34" s="22">
        <f t="shared" si="7"/>
        <v>103.93700787401571</v>
      </c>
      <c r="N34" s="23">
        <f t="shared" si="0"/>
        <v>0.7438617360790204</v>
      </c>
      <c r="O34" s="24">
        <f t="shared" si="1"/>
        <v>140</v>
      </c>
      <c r="P34" s="22">
        <f t="shared" si="2"/>
        <v>104.14064305106285</v>
      </c>
      <c r="Q34" s="30">
        <v>0</v>
      </c>
      <c r="R34" s="24" t="str">
        <f t="shared" si="8"/>
        <v>008C</v>
      </c>
      <c r="S34" s="3">
        <v>48</v>
      </c>
      <c r="T34" s="3">
        <f t="shared" si="9"/>
        <v>883.46456692913353</v>
      </c>
    </row>
    <row r="35" spans="1:20" ht="12" thickBot="1" x14ac:dyDescent="0.25">
      <c r="A35" s="3">
        <v>32</v>
      </c>
      <c r="B35" s="21">
        <v>31</v>
      </c>
      <c r="C35" s="22">
        <f t="shared" si="10"/>
        <v>302.36220472440942</v>
      </c>
      <c r="D35" s="23">
        <f t="shared" si="3"/>
        <v>0.7438617360790204</v>
      </c>
      <c r="E35" s="24">
        <f t="shared" si="11"/>
        <v>406</v>
      </c>
      <c r="F35" s="22">
        <f t="shared" si="4"/>
        <v>302.00786484808231</v>
      </c>
      <c r="G35" s="30">
        <v>0</v>
      </c>
      <c r="H35" s="24" t="str">
        <f t="shared" si="5"/>
        <v>0196</v>
      </c>
      <c r="I35" s="25"/>
      <c r="J35" s="25">
        <f t="shared" si="6"/>
        <v>2570.0787401574803</v>
      </c>
      <c r="K35" s="26">
        <v>96</v>
      </c>
      <c r="L35" s="21">
        <v>95</v>
      </c>
      <c r="M35" s="22">
        <f t="shared" si="7"/>
        <v>100.78740157480314</v>
      </c>
      <c r="N35" s="23">
        <f t="shared" si="0"/>
        <v>0.7438617360790204</v>
      </c>
      <c r="O35" s="24">
        <f t="shared" si="1"/>
        <v>135</v>
      </c>
      <c r="P35" s="22">
        <f t="shared" si="2"/>
        <v>100.42133437066775</v>
      </c>
      <c r="Q35" s="30">
        <v>0</v>
      </c>
      <c r="R35" s="24" t="str">
        <f t="shared" si="8"/>
        <v>0087</v>
      </c>
      <c r="T35" s="3">
        <f t="shared" si="9"/>
        <v>856.69291338582673</v>
      </c>
    </row>
    <row r="36" spans="1:20" ht="12" thickBot="1" x14ac:dyDescent="0.25">
      <c r="A36" s="3">
        <v>33</v>
      </c>
      <c r="B36" s="21">
        <v>32</v>
      </c>
      <c r="C36" s="22">
        <f t="shared" si="10"/>
        <v>299.21259842519686</v>
      </c>
      <c r="D36" s="23">
        <f t="shared" si="3"/>
        <v>0.7438617360790204</v>
      </c>
      <c r="E36" s="24">
        <f t="shared" si="11"/>
        <v>402</v>
      </c>
      <c r="F36" s="22">
        <f t="shared" si="4"/>
        <v>299.0324179037662</v>
      </c>
      <c r="G36" s="30">
        <v>0</v>
      </c>
      <c r="H36" s="24" t="str">
        <f t="shared" si="5"/>
        <v>0192</v>
      </c>
      <c r="I36" s="25">
        <v>17</v>
      </c>
      <c r="J36" s="25">
        <f t="shared" si="6"/>
        <v>2543.3070866141734</v>
      </c>
      <c r="K36" s="26">
        <v>97</v>
      </c>
      <c r="L36" s="21">
        <v>96</v>
      </c>
      <c r="M36" s="22">
        <f t="shared" si="7"/>
        <v>97.63779527559052</v>
      </c>
      <c r="N36" s="23">
        <f t="shared" si="0"/>
        <v>0.7438617360790204</v>
      </c>
      <c r="O36" s="24">
        <f t="shared" si="1"/>
        <v>131</v>
      </c>
      <c r="P36" s="22">
        <f t="shared" si="2"/>
        <v>97.445887426351675</v>
      </c>
      <c r="Q36" s="30">
        <v>0</v>
      </c>
      <c r="R36" s="24" t="str">
        <f t="shared" si="8"/>
        <v>0083</v>
      </c>
      <c r="S36" s="3">
        <v>49</v>
      </c>
      <c r="T36" s="3">
        <f t="shared" si="9"/>
        <v>829.92125984251948</v>
      </c>
    </row>
    <row r="37" spans="1:20" ht="12" thickBot="1" x14ac:dyDescent="0.25">
      <c r="A37" s="3">
        <v>34</v>
      </c>
      <c r="B37" s="21">
        <v>33</v>
      </c>
      <c r="C37" s="22">
        <f t="shared" si="10"/>
        <v>296.06299212598424</v>
      </c>
      <c r="D37" s="23">
        <f t="shared" si="3"/>
        <v>0.7438617360790204</v>
      </c>
      <c r="E37" s="24">
        <f t="shared" si="11"/>
        <v>398</v>
      </c>
      <c r="F37" s="22">
        <f t="shared" si="4"/>
        <v>296.0569709594501</v>
      </c>
      <c r="G37" s="30">
        <v>0</v>
      </c>
      <c r="H37" s="24" t="str">
        <f t="shared" si="5"/>
        <v>018E</v>
      </c>
      <c r="I37" s="25"/>
      <c r="J37" s="25">
        <f t="shared" si="6"/>
        <v>2516.535433070866</v>
      </c>
      <c r="K37" s="26">
        <v>98</v>
      </c>
      <c r="L37" s="21">
        <v>97</v>
      </c>
      <c r="M37" s="22">
        <f t="shared" si="7"/>
        <v>94.488188976377955</v>
      </c>
      <c r="N37" s="23">
        <f t="shared" si="0"/>
        <v>0.7438617360790204</v>
      </c>
      <c r="O37" s="24">
        <f t="shared" si="1"/>
        <v>127</v>
      </c>
      <c r="P37" s="22">
        <f t="shared" si="2"/>
        <v>94.470440482035585</v>
      </c>
      <c r="Q37" s="30">
        <v>0</v>
      </c>
      <c r="R37" s="24" t="str">
        <f t="shared" si="8"/>
        <v>007F</v>
      </c>
      <c r="T37" s="3">
        <f t="shared" si="9"/>
        <v>803.14960629921256</v>
      </c>
    </row>
    <row r="38" spans="1:20" ht="12" thickBot="1" x14ac:dyDescent="0.25">
      <c r="A38" s="3">
        <v>35</v>
      </c>
      <c r="B38" s="21">
        <v>34</v>
      </c>
      <c r="C38" s="22">
        <f t="shared" si="10"/>
        <v>292.91338582677167</v>
      </c>
      <c r="D38" s="23">
        <f t="shared" si="3"/>
        <v>0.7438617360790204</v>
      </c>
      <c r="E38" s="24">
        <f t="shared" si="11"/>
        <v>394</v>
      </c>
      <c r="F38" s="22">
        <f t="shared" si="4"/>
        <v>293.08152401513405</v>
      </c>
      <c r="G38" s="30">
        <v>0</v>
      </c>
      <c r="H38" s="24" t="str">
        <f t="shared" si="5"/>
        <v>018A</v>
      </c>
      <c r="I38" s="25">
        <v>18</v>
      </c>
      <c r="J38" s="25">
        <f t="shared" si="6"/>
        <v>2489.7637795275591</v>
      </c>
      <c r="K38" s="26">
        <v>99</v>
      </c>
      <c r="L38" s="21">
        <v>98</v>
      </c>
      <c r="M38" s="22">
        <f t="shared" si="7"/>
        <v>91.338582677165334</v>
      </c>
      <c r="N38" s="23">
        <f t="shared" si="0"/>
        <v>0.7438617360790204</v>
      </c>
      <c r="O38" s="24">
        <f t="shared" si="1"/>
        <v>123</v>
      </c>
      <c r="P38" s="22">
        <f t="shared" si="2"/>
        <v>91.494993537719509</v>
      </c>
      <c r="Q38" s="30">
        <v>0</v>
      </c>
      <c r="R38" s="24" t="str">
        <f t="shared" si="8"/>
        <v>007B</v>
      </c>
      <c r="S38" s="3">
        <v>50</v>
      </c>
      <c r="T38" s="3">
        <f t="shared" si="9"/>
        <v>776.37795275590531</v>
      </c>
    </row>
    <row r="39" spans="1:20" ht="12" thickBot="1" x14ac:dyDescent="0.25">
      <c r="A39" s="3">
        <v>36</v>
      </c>
      <c r="B39" s="21">
        <v>35</v>
      </c>
      <c r="C39" s="22">
        <f t="shared" si="10"/>
        <v>289.76377952755905</v>
      </c>
      <c r="D39" s="23">
        <f t="shared" si="3"/>
        <v>0.7438617360790204</v>
      </c>
      <c r="E39" s="24">
        <f t="shared" si="11"/>
        <v>390</v>
      </c>
      <c r="F39" s="22">
        <f t="shared" si="4"/>
        <v>290.10607707081795</v>
      </c>
      <c r="G39" s="30">
        <v>0</v>
      </c>
      <c r="H39" s="24" t="str">
        <f t="shared" si="5"/>
        <v>0186</v>
      </c>
      <c r="I39" s="25"/>
      <c r="J39" s="25">
        <f t="shared" si="6"/>
        <v>2462.9921259842517</v>
      </c>
      <c r="K39" s="26">
        <v>100</v>
      </c>
      <c r="L39" s="21">
        <v>99</v>
      </c>
      <c r="M39" s="22">
        <f t="shared" si="7"/>
        <v>88.188976377952713</v>
      </c>
      <c r="N39" s="23">
        <f t="shared" si="0"/>
        <v>0.7438617360790204</v>
      </c>
      <c r="O39" s="24">
        <f t="shared" si="1"/>
        <v>119</v>
      </c>
      <c r="P39" s="22">
        <f t="shared" si="2"/>
        <v>88.519546593403433</v>
      </c>
      <c r="Q39" s="30">
        <v>0</v>
      </c>
      <c r="R39" s="24" t="str">
        <f t="shared" si="8"/>
        <v>0077</v>
      </c>
      <c r="T39" s="3">
        <f t="shared" si="9"/>
        <v>749.60629921259806</v>
      </c>
    </row>
    <row r="40" spans="1:20" ht="12" thickBot="1" x14ac:dyDescent="0.25">
      <c r="A40" s="3">
        <v>37</v>
      </c>
      <c r="B40" s="21">
        <v>36</v>
      </c>
      <c r="C40" s="22">
        <f t="shared" si="10"/>
        <v>286.61417322834643</v>
      </c>
      <c r="D40" s="23">
        <f t="shared" si="3"/>
        <v>0.7438617360790204</v>
      </c>
      <c r="E40" s="24">
        <f t="shared" si="11"/>
        <v>385</v>
      </c>
      <c r="F40" s="22">
        <f t="shared" si="4"/>
        <v>286.38676839042284</v>
      </c>
      <c r="G40" s="30">
        <v>0</v>
      </c>
      <c r="H40" s="24" t="str">
        <f t="shared" si="5"/>
        <v>0181</v>
      </c>
      <c r="I40" s="25">
        <v>19</v>
      </c>
      <c r="J40" s="25">
        <f t="shared" si="6"/>
        <v>2436.2204724409448</v>
      </c>
      <c r="K40" s="26">
        <v>101</v>
      </c>
      <c r="L40" s="21">
        <v>100</v>
      </c>
      <c r="M40" s="22">
        <f t="shared" si="7"/>
        <v>85.039370078740149</v>
      </c>
      <c r="N40" s="23">
        <f t="shared" si="0"/>
        <v>0.7438617360790204</v>
      </c>
      <c r="O40" s="24">
        <f t="shared" si="1"/>
        <v>114</v>
      </c>
      <c r="P40" s="22">
        <f t="shared" si="2"/>
        <v>84.800237913008331</v>
      </c>
      <c r="Q40" s="30">
        <v>0</v>
      </c>
      <c r="R40" s="24" t="str">
        <f t="shared" si="8"/>
        <v>0072</v>
      </c>
      <c r="S40" s="3">
        <v>51</v>
      </c>
      <c r="T40" s="3">
        <f t="shared" si="9"/>
        <v>722.83464566929126</v>
      </c>
    </row>
    <row r="41" spans="1:20" ht="12" thickBot="1" x14ac:dyDescent="0.25">
      <c r="A41" s="3">
        <v>38</v>
      </c>
      <c r="B41" s="21">
        <v>37</v>
      </c>
      <c r="C41" s="22">
        <f t="shared" si="10"/>
        <v>283.46456692913387</v>
      </c>
      <c r="D41" s="23">
        <f t="shared" si="3"/>
        <v>0.7438617360790204</v>
      </c>
      <c r="E41" s="24">
        <f t="shared" si="11"/>
        <v>381</v>
      </c>
      <c r="F41" s="22">
        <f t="shared" si="4"/>
        <v>283.4113214461068</v>
      </c>
      <c r="G41" s="30">
        <v>0</v>
      </c>
      <c r="H41" s="24" t="str">
        <f t="shared" si="5"/>
        <v>017D</v>
      </c>
      <c r="I41" s="25"/>
      <c r="J41" s="25">
        <f t="shared" si="6"/>
        <v>2409.4488188976379</v>
      </c>
      <c r="K41" s="26">
        <v>102</v>
      </c>
      <c r="L41" s="21">
        <v>101</v>
      </c>
      <c r="M41" s="22">
        <f t="shared" si="7"/>
        <v>81.889763779527527</v>
      </c>
      <c r="N41" s="23">
        <f t="shared" si="0"/>
        <v>0.7438617360790204</v>
      </c>
      <c r="O41" s="24">
        <f t="shared" si="1"/>
        <v>110</v>
      </c>
      <c r="P41" s="22">
        <f t="shared" si="2"/>
        <v>81.824790968692241</v>
      </c>
      <c r="Q41" s="30">
        <v>0</v>
      </c>
      <c r="R41" s="24" t="str">
        <f t="shared" si="8"/>
        <v>006E</v>
      </c>
      <c r="T41" s="3">
        <f t="shared" si="9"/>
        <v>696.06299212598401</v>
      </c>
    </row>
    <row r="42" spans="1:20" ht="12" thickBot="1" x14ac:dyDescent="0.25">
      <c r="A42" s="3">
        <v>39</v>
      </c>
      <c r="B42" s="21">
        <v>38</v>
      </c>
      <c r="C42" s="22">
        <f t="shared" si="10"/>
        <v>280.31496062992125</v>
      </c>
      <c r="D42" s="23">
        <f t="shared" si="3"/>
        <v>0.7438617360790204</v>
      </c>
      <c r="E42" s="24">
        <f t="shared" si="11"/>
        <v>377</v>
      </c>
      <c r="F42" s="22">
        <f t="shared" si="4"/>
        <v>280.43587450179069</v>
      </c>
      <c r="G42" s="30">
        <v>0</v>
      </c>
      <c r="H42" s="24" t="str">
        <f t="shared" si="5"/>
        <v>0179</v>
      </c>
      <c r="I42" s="25">
        <v>20</v>
      </c>
      <c r="J42" s="25">
        <f t="shared" si="6"/>
        <v>2382.6771653543306</v>
      </c>
      <c r="K42" s="26">
        <v>103</v>
      </c>
      <c r="L42" s="21">
        <v>102</v>
      </c>
      <c r="M42" s="22">
        <f t="shared" si="7"/>
        <v>78.740157480314963</v>
      </c>
      <c r="N42" s="23">
        <f t="shared" si="0"/>
        <v>0.7438617360790204</v>
      </c>
      <c r="O42" s="24">
        <f t="shared" si="1"/>
        <v>106</v>
      </c>
      <c r="P42" s="22">
        <f t="shared" si="2"/>
        <v>78.849344024376165</v>
      </c>
      <c r="Q42" s="30">
        <v>0</v>
      </c>
      <c r="R42" s="24" t="str">
        <f t="shared" si="8"/>
        <v>006A</v>
      </c>
      <c r="S42" s="3">
        <v>52</v>
      </c>
      <c r="T42" s="3">
        <f t="shared" si="9"/>
        <v>669.29133858267721</v>
      </c>
    </row>
    <row r="43" spans="1:20" ht="12" thickBot="1" x14ac:dyDescent="0.25">
      <c r="A43" s="3">
        <v>40</v>
      </c>
      <c r="B43" s="21">
        <v>39</v>
      </c>
      <c r="C43" s="22">
        <f t="shared" si="10"/>
        <v>277.16535433070862</v>
      </c>
      <c r="D43" s="23">
        <f t="shared" si="3"/>
        <v>0.7438617360790204</v>
      </c>
      <c r="E43" s="24">
        <f t="shared" si="11"/>
        <v>373</v>
      </c>
      <c r="F43" s="22">
        <f t="shared" si="4"/>
        <v>277.46042755747459</v>
      </c>
      <c r="G43" s="30">
        <v>0</v>
      </c>
      <c r="H43" s="24" t="str">
        <f t="shared" si="5"/>
        <v>0175</v>
      </c>
      <c r="I43" s="25"/>
      <c r="J43" s="25">
        <f t="shared" si="6"/>
        <v>2355.9055118110232</v>
      </c>
      <c r="K43" s="26">
        <v>104</v>
      </c>
      <c r="L43" s="21">
        <v>103</v>
      </c>
      <c r="M43" s="22">
        <f t="shared" si="7"/>
        <v>75.590551181102342</v>
      </c>
      <c r="N43" s="23">
        <f t="shared" si="0"/>
        <v>0.7438617360790204</v>
      </c>
      <c r="O43" s="24">
        <f t="shared" si="1"/>
        <v>102</v>
      </c>
      <c r="P43" s="22">
        <f t="shared" si="2"/>
        <v>75.873897080060075</v>
      </c>
      <c r="Q43" s="30">
        <v>0</v>
      </c>
      <c r="R43" s="24" t="str">
        <f t="shared" si="8"/>
        <v>0066</v>
      </c>
      <c r="T43" s="3">
        <f t="shared" si="9"/>
        <v>642.51968503936996</v>
      </c>
    </row>
    <row r="44" spans="1:20" ht="12" thickBot="1" x14ac:dyDescent="0.25">
      <c r="A44" s="3">
        <v>41</v>
      </c>
      <c r="B44" s="21">
        <v>40</v>
      </c>
      <c r="C44" s="22">
        <f t="shared" si="10"/>
        <v>274.01574803149606</v>
      </c>
      <c r="D44" s="23">
        <f t="shared" si="3"/>
        <v>0.7438617360790204</v>
      </c>
      <c r="E44" s="24">
        <f t="shared" si="11"/>
        <v>368</v>
      </c>
      <c r="F44" s="22">
        <f t="shared" si="4"/>
        <v>273.74111887707949</v>
      </c>
      <c r="G44" s="30">
        <v>0</v>
      </c>
      <c r="H44" s="24" t="str">
        <f t="shared" si="5"/>
        <v>0170</v>
      </c>
      <c r="I44" s="25">
        <v>21</v>
      </c>
      <c r="J44" s="25">
        <f t="shared" si="6"/>
        <v>2329.1338582677163</v>
      </c>
      <c r="K44" s="26">
        <v>105</v>
      </c>
      <c r="L44" s="21">
        <v>104</v>
      </c>
      <c r="M44" s="22">
        <f t="shared" si="7"/>
        <v>72.44094488188972</v>
      </c>
      <c r="N44" s="23">
        <f t="shared" si="0"/>
        <v>0.7438617360790204</v>
      </c>
      <c r="O44" s="24">
        <f t="shared" si="1"/>
        <v>97</v>
      </c>
      <c r="P44" s="22">
        <f t="shared" si="2"/>
        <v>72.154588399664974</v>
      </c>
      <c r="Q44" s="30">
        <v>0</v>
      </c>
      <c r="R44" s="24" t="str">
        <f t="shared" si="8"/>
        <v>0061</v>
      </c>
      <c r="S44" s="3">
        <v>53</v>
      </c>
      <c r="T44" s="3">
        <f t="shared" si="9"/>
        <v>615.74803149606259</v>
      </c>
    </row>
    <row r="45" spans="1:20" ht="12" thickBot="1" x14ac:dyDescent="0.25">
      <c r="A45" s="3">
        <v>42</v>
      </c>
      <c r="B45" s="21">
        <v>41</v>
      </c>
      <c r="C45" s="22">
        <f t="shared" si="10"/>
        <v>270.8661417322835</v>
      </c>
      <c r="D45" s="23">
        <f t="shared" si="3"/>
        <v>0.7438617360790204</v>
      </c>
      <c r="E45" s="24">
        <f t="shared" si="11"/>
        <v>364</v>
      </c>
      <c r="F45" s="22">
        <f t="shared" si="4"/>
        <v>270.76567193276344</v>
      </c>
      <c r="G45" s="30">
        <v>0</v>
      </c>
      <c r="H45" s="24" t="str">
        <f t="shared" si="5"/>
        <v>016C</v>
      </c>
      <c r="I45" s="25"/>
      <c r="J45" s="25">
        <f t="shared" si="6"/>
        <v>2302.3622047244098</v>
      </c>
      <c r="K45" s="26">
        <v>106</v>
      </c>
      <c r="L45" s="21">
        <v>105</v>
      </c>
      <c r="M45" s="22">
        <f t="shared" si="7"/>
        <v>69.291338582677156</v>
      </c>
      <c r="N45" s="23">
        <f t="shared" si="0"/>
        <v>0.7438617360790204</v>
      </c>
      <c r="O45" s="24">
        <f t="shared" si="1"/>
        <v>93</v>
      </c>
      <c r="P45" s="22">
        <f t="shared" si="2"/>
        <v>69.179141455348898</v>
      </c>
      <c r="Q45" s="30">
        <v>0</v>
      </c>
      <c r="R45" s="24" t="str">
        <f t="shared" si="8"/>
        <v>005D</v>
      </c>
      <c r="T45" s="3">
        <f t="shared" si="9"/>
        <v>588.9763779527558</v>
      </c>
    </row>
    <row r="46" spans="1:20" ht="12" thickBot="1" x14ac:dyDescent="0.25">
      <c r="A46" s="3">
        <v>43</v>
      </c>
      <c r="B46" s="21">
        <v>42</v>
      </c>
      <c r="C46" s="22">
        <f t="shared" si="10"/>
        <v>267.71653543307082</v>
      </c>
      <c r="D46" s="23">
        <f t="shared" si="3"/>
        <v>0.7438617360790204</v>
      </c>
      <c r="E46" s="24">
        <f t="shared" si="11"/>
        <v>360</v>
      </c>
      <c r="F46" s="22">
        <f t="shared" si="4"/>
        <v>267.79022498844733</v>
      </c>
      <c r="G46" s="30">
        <v>0</v>
      </c>
      <c r="H46" s="24" t="str">
        <f t="shared" si="5"/>
        <v>0168</v>
      </c>
      <c r="I46" s="25">
        <v>22</v>
      </c>
      <c r="J46" s="25">
        <f t="shared" si="6"/>
        <v>2275.590551181102</v>
      </c>
      <c r="K46" s="26">
        <v>107</v>
      </c>
      <c r="L46" s="21">
        <v>106</v>
      </c>
      <c r="M46" s="22">
        <f t="shared" si="7"/>
        <v>66.141732283464535</v>
      </c>
      <c r="N46" s="23">
        <f t="shared" si="0"/>
        <v>0.7438617360790204</v>
      </c>
      <c r="O46" s="24">
        <f t="shared" si="1"/>
        <v>89</v>
      </c>
      <c r="P46" s="22">
        <f t="shared" si="2"/>
        <v>66.203694511032822</v>
      </c>
      <c r="Q46" s="30">
        <v>0</v>
      </c>
      <c r="R46" s="24" t="str">
        <f t="shared" si="8"/>
        <v>0059</v>
      </c>
      <c r="S46" s="3">
        <v>54</v>
      </c>
      <c r="T46" s="3">
        <f t="shared" si="9"/>
        <v>562.20472440944854</v>
      </c>
    </row>
    <row r="47" spans="1:20" ht="12" thickBot="1" x14ac:dyDescent="0.25">
      <c r="A47" s="3">
        <v>44</v>
      </c>
      <c r="B47" s="21">
        <v>43</v>
      </c>
      <c r="C47" s="22">
        <f t="shared" si="10"/>
        <v>264.56692913385825</v>
      </c>
      <c r="D47" s="23">
        <f t="shared" si="3"/>
        <v>0.7438617360790204</v>
      </c>
      <c r="E47" s="24">
        <f t="shared" si="11"/>
        <v>356</v>
      </c>
      <c r="F47" s="22">
        <f t="shared" si="4"/>
        <v>264.81477804413129</v>
      </c>
      <c r="G47" s="30">
        <v>0</v>
      </c>
      <c r="H47" s="24" t="str">
        <f t="shared" si="5"/>
        <v>0164</v>
      </c>
      <c r="I47" s="25"/>
      <c r="J47" s="25">
        <f t="shared" si="6"/>
        <v>2248.8188976377951</v>
      </c>
      <c r="K47" s="26">
        <v>108</v>
      </c>
      <c r="L47" s="21">
        <v>107</v>
      </c>
      <c r="M47" s="22">
        <f t="shared" si="7"/>
        <v>62.99212598425197</v>
      </c>
      <c r="N47" s="23">
        <f t="shared" si="0"/>
        <v>0.7438617360790204</v>
      </c>
      <c r="O47" s="24">
        <f t="shared" si="1"/>
        <v>85</v>
      </c>
      <c r="P47" s="22">
        <f t="shared" si="2"/>
        <v>63.228247566716732</v>
      </c>
      <c r="Q47" s="30">
        <v>0</v>
      </c>
      <c r="R47" s="24" t="str">
        <f t="shared" si="8"/>
        <v>0055</v>
      </c>
      <c r="T47" s="3">
        <f t="shared" si="9"/>
        <v>535.43307086614175</v>
      </c>
    </row>
    <row r="48" spans="1:20" ht="12" thickBot="1" x14ac:dyDescent="0.25">
      <c r="A48" s="3">
        <v>45</v>
      </c>
      <c r="B48" s="21">
        <v>44</v>
      </c>
      <c r="C48" s="22">
        <f t="shared" si="10"/>
        <v>261.41732283464569</v>
      </c>
      <c r="D48" s="23">
        <f t="shared" si="3"/>
        <v>0.7438617360790204</v>
      </c>
      <c r="E48" s="24">
        <f t="shared" si="11"/>
        <v>351</v>
      </c>
      <c r="F48" s="22">
        <f t="shared" si="4"/>
        <v>261.09546936373619</v>
      </c>
      <c r="G48" s="30">
        <v>0</v>
      </c>
      <c r="H48" s="24" t="str">
        <f t="shared" si="5"/>
        <v>015F</v>
      </c>
      <c r="I48" s="25">
        <v>23</v>
      </c>
      <c r="J48" s="25">
        <f t="shared" si="6"/>
        <v>2222.0472440944882</v>
      </c>
      <c r="K48" s="26">
        <v>109</v>
      </c>
      <c r="L48" s="21">
        <v>108</v>
      </c>
      <c r="M48" s="22">
        <f t="shared" si="7"/>
        <v>59.842519685039349</v>
      </c>
      <c r="N48" s="23">
        <f t="shared" si="0"/>
        <v>0.7438617360790204</v>
      </c>
      <c r="O48" s="24">
        <f t="shared" si="1"/>
        <v>80</v>
      </c>
      <c r="P48" s="22">
        <f t="shared" si="2"/>
        <v>59.50893888632163</v>
      </c>
      <c r="Q48" s="30">
        <v>0</v>
      </c>
      <c r="R48" s="24" t="str">
        <f t="shared" si="8"/>
        <v>0050</v>
      </c>
      <c r="S48" s="3">
        <v>55</v>
      </c>
      <c r="T48" s="3">
        <f t="shared" si="9"/>
        <v>508.6614173228345</v>
      </c>
    </row>
    <row r="49" spans="1:20" ht="12" thickBot="1" x14ac:dyDescent="0.25">
      <c r="A49" s="3">
        <v>46</v>
      </c>
      <c r="B49" s="21">
        <v>45</v>
      </c>
      <c r="C49" s="22">
        <f t="shared" si="10"/>
        <v>258.26771653543307</v>
      </c>
      <c r="D49" s="23">
        <f t="shared" si="3"/>
        <v>0.7438617360790204</v>
      </c>
      <c r="E49" s="24">
        <f t="shared" si="11"/>
        <v>347</v>
      </c>
      <c r="F49" s="22">
        <f t="shared" si="4"/>
        <v>258.12002241942008</v>
      </c>
      <c r="G49" s="30">
        <v>0</v>
      </c>
      <c r="H49" s="24" t="str">
        <f t="shared" si="5"/>
        <v>015B</v>
      </c>
      <c r="I49" s="25"/>
      <c r="J49" s="25">
        <f t="shared" si="6"/>
        <v>2195.2755905511813</v>
      </c>
      <c r="K49" s="26">
        <v>110</v>
      </c>
      <c r="L49" s="21">
        <v>109</v>
      </c>
      <c r="M49" s="22">
        <f t="shared" si="7"/>
        <v>56.692913385826728</v>
      </c>
      <c r="N49" s="23">
        <f t="shared" si="0"/>
        <v>0.7438617360790204</v>
      </c>
      <c r="O49" s="24">
        <f t="shared" si="1"/>
        <v>76</v>
      </c>
      <c r="P49" s="22">
        <f t="shared" si="2"/>
        <v>56.533491942005547</v>
      </c>
      <c r="Q49" s="30">
        <v>0</v>
      </c>
      <c r="R49" s="24" t="str">
        <f t="shared" si="8"/>
        <v>004C</v>
      </c>
      <c r="T49" s="3">
        <f t="shared" si="9"/>
        <v>481.88976377952719</v>
      </c>
    </row>
    <row r="50" spans="1:20" ht="12" thickBot="1" x14ac:dyDescent="0.25">
      <c r="A50" s="3">
        <v>47</v>
      </c>
      <c r="B50" s="21">
        <v>46</v>
      </c>
      <c r="C50" s="22">
        <f t="shared" si="10"/>
        <v>255.11811023622047</v>
      </c>
      <c r="D50" s="23">
        <f t="shared" si="3"/>
        <v>0.7438617360790204</v>
      </c>
      <c r="E50" s="24">
        <f t="shared" si="11"/>
        <v>343</v>
      </c>
      <c r="F50" s="22">
        <f t="shared" si="4"/>
        <v>255.14457547510401</v>
      </c>
      <c r="G50" s="30">
        <v>0</v>
      </c>
      <c r="H50" s="24" t="str">
        <f t="shared" si="5"/>
        <v>0157</v>
      </c>
      <c r="I50" s="25">
        <v>24</v>
      </c>
      <c r="J50" s="25">
        <f t="shared" si="6"/>
        <v>2168.5039370078739</v>
      </c>
      <c r="K50" s="26">
        <v>111</v>
      </c>
      <c r="L50" s="21">
        <v>110</v>
      </c>
      <c r="M50" s="22">
        <f t="shared" si="7"/>
        <v>53.543307086614163</v>
      </c>
      <c r="N50" s="23">
        <f t="shared" si="0"/>
        <v>0.7438617360790204</v>
      </c>
      <c r="O50" s="24">
        <f t="shared" si="1"/>
        <v>72</v>
      </c>
      <c r="P50" s="22">
        <f t="shared" si="2"/>
        <v>53.558044997689471</v>
      </c>
      <c r="Q50" s="30">
        <v>0</v>
      </c>
      <c r="R50" s="24" t="str">
        <f t="shared" si="8"/>
        <v>0048</v>
      </c>
      <c r="S50" s="3">
        <v>56</v>
      </c>
      <c r="T50" s="3">
        <f t="shared" si="9"/>
        <v>455.11811023622039</v>
      </c>
    </row>
    <row r="51" spans="1:20" ht="12" thickBot="1" x14ac:dyDescent="0.25">
      <c r="A51" s="3">
        <v>48</v>
      </c>
      <c r="B51" s="21">
        <v>47</v>
      </c>
      <c r="C51" s="22">
        <f t="shared" si="10"/>
        <v>251.96850393700785</v>
      </c>
      <c r="D51" s="23">
        <f t="shared" si="3"/>
        <v>0.7438617360790204</v>
      </c>
      <c r="E51" s="24">
        <f t="shared" si="11"/>
        <v>339</v>
      </c>
      <c r="F51" s="22">
        <f t="shared" si="4"/>
        <v>252.1691285307879</v>
      </c>
      <c r="G51" s="30">
        <v>0</v>
      </c>
      <c r="H51" s="24" t="str">
        <f t="shared" si="5"/>
        <v>0153</v>
      </c>
      <c r="I51" s="25"/>
      <c r="J51" s="25">
        <f t="shared" si="6"/>
        <v>2141.7322834645665</v>
      </c>
      <c r="K51" s="26">
        <v>112</v>
      </c>
      <c r="L51" s="21">
        <v>111</v>
      </c>
      <c r="M51" s="22">
        <f t="shared" si="7"/>
        <v>50.393700787401542</v>
      </c>
      <c r="N51" s="23">
        <f t="shared" si="0"/>
        <v>0.7438617360790204</v>
      </c>
      <c r="O51" s="24">
        <f t="shared" si="1"/>
        <v>68</v>
      </c>
      <c r="P51" s="22">
        <f t="shared" si="2"/>
        <v>50.582598053373388</v>
      </c>
      <c r="Q51" s="30">
        <v>0</v>
      </c>
      <c r="R51" s="24" t="str">
        <f t="shared" si="8"/>
        <v>0044</v>
      </c>
      <c r="T51" s="3">
        <f t="shared" si="9"/>
        <v>428.34645669291308</v>
      </c>
    </row>
    <row r="52" spans="1:20" ht="12" thickBot="1" x14ac:dyDescent="0.25">
      <c r="A52" s="3">
        <v>49</v>
      </c>
      <c r="B52" s="21">
        <v>48</v>
      </c>
      <c r="C52" s="22">
        <f t="shared" si="10"/>
        <v>248.81889763779526</v>
      </c>
      <c r="D52" s="23">
        <f t="shared" si="3"/>
        <v>0.7438617360790204</v>
      </c>
      <c r="E52" s="24">
        <f t="shared" si="11"/>
        <v>334</v>
      </c>
      <c r="F52" s="22">
        <f t="shared" si="4"/>
        <v>248.4498198503928</v>
      </c>
      <c r="G52" s="30">
        <v>0</v>
      </c>
      <c r="H52" s="24" t="str">
        <f t="shared" si="5"/>
        <v>014E</v>
      </c>
      <c r="I52" s="25">
        <v>25</v>
      </c>
      <c r="J52" s="25">
        <f t="shared" si="6"/>
        <v>2114.9606299212596</v>
      </c>
      <c r="K52" s="26">
        <v>113</v>
      </c>
      <c r="L52" s="127" t="s">
        <v>8</v>
      </c>
      <c r="M52" s="127"/>
      <c r="N52" s="127"/>
      <c r="O52" s="127"/>
      <c r="P52" s="127"/>
      <c r="Q52" s="127"/>
      <c r="R52" s="127"/>
      <c r="T52" s="3">
        <f t="shared" si="9"/>
        <v>0</v>
      </c>
    </row>
    <row r="53" spans="1:20" ht="12" thickBot="1" x14ac:dyDescent="0.25">
      <c r="A53" s="3">
        <v>50</v>
      </c>
      <c r="B53" s="21">
        <v>49</v>
      </c>
      <c r="C53" s="22">
        <f t="shared" si="10"/>
        <v>245.66929133858267</v>
      </c>
      <c r="D53" s="23">
        <f t="shared" si="3"/>
        <v>0.7438617360790204</v>
      </c>
      <c r="E53" s="24">
        <f t="shared" si="11"/>
        <v>330</v>
      </c>
      <c r="F53" s="22">
        <f t="shared" si="4"/>
        <v>245.47437290607672</v>
      </c>
      <c r="G53" s="30">
        <v>0</v>
      </c>
      <c r="H53" s="24" t="str">
        <f t="shared" si="5"/>
        <v>014A</v>
      </c>
      <c r="I53" s="25"/>
      <c r="J53" s="25">
        <f t="shared" si="6"/>
        <v>2088.1889763779527</v>
      </c>
      <c r="K53" s="26">
        <v>114</v>
      </c>
      <c r="L53" s="21">
        <v>112</v>
      </c>
      <c r="M53" s="22">
        <f t="shared" si="7"/>
        <v>47.244094488188978</v>
      </c>
      <c r="N53" s="23">
        <f t="shared" ref="N53:N68" si="12">5*(22/10.82)*4.995/4096</f>
        <v>1.2397695601317005E-2</v>
      </c>
      <c r="O53" s="24">
        <f t="shared" si="1"/>
        <v>3811</v>
      </c>
      <c r="P53" s="22">
        <f t="shared" si="2"/>
        <v>47.247617936619108</v>
      </c>
      <c r="Q53" s="30">
        <v>1</v>
      </c>
      <c r="R53" s="24" t="str">
        <f t="shared" ref="R53:R68" si="13">DEC2HEX(O53+Q53*8192,4)</f>
        <v>2EE3</v>
      </c>
      <c r="S53" s="3">
        <v>57</v>
      </c>
      <c r="T53" s="3">
        <f t="shared" si="9"/>
        <v>401.57480314960628</v>
      </c>
    </row>
    <row r="54" spans="1:20" ht="12" thickBot="1" x14ac:dyDescent="0.25">
      <c r="A54" s="3">
        <v>51</v>
      </c>
      <c r="B54" s="21">
        <v>50</v>
      </c>
      <c r="C54" s="22">
        <f t="shared" si="10"/>
        <v>242.51968503937007</v>
      </c>
      <c r="D54" s="23">
        <f t="shared" si="3"/>
        <v>0.7438617360790204</v>
      </c>
      <c r="E54" s="24">
        <f t="shared" si="11"/>
        <v>326</v>
      </c>
      <c r="F54" s="22">
        <f t="shared" si="4"/>
        <v>242.49892596176065</v>
      </c>
      <c r="G54" s="30">
        <v>0</v>
      </c>
      <c r="H54" s="24" t="str">
        <f t="shared" si="5"/>
        <v>0146</v>
      </c>
      <c r="I54" s="25">
        <v>26</v>
      </c>
      <c r="J54" s="25">
        <f t="shared" si="6"/>
        <v>2061.4173228346458</v>
      </c>
      <c r="K54" s="26">
        <v>115</v>
      </c>
      <c r="L54" s="21">
        <v>113</v>
      </c>
      <c r="M54" s="22">
        <f t="shared" si="7"/>
        <v>44.094488188976356</v>
      </c>
      <c r="N54" s="23">
        <f t="shared" si="12"/>
        <v>1.2397695601317005E-2</v>
      </c>
      <c r="O54" s="24">
        <f t="shared" si="1"/>
        <v>3557</v>
      </c>
      <c r="P54" s="27">
        <f t="shared" si="2"/>
        <v>44.09860325388459</v>
      </c>
      <c r="Q54" s="30">
        <v>1</v>
      </c>
      <c r="R54" s="24" t="str">
        <f t="shared" si="13"/>
        <v>2DE5</v>
      </c>
      <c r="T54" s="3">
        <f t="shared" si="9"/>
        <v>374.80314960629903</v>
      </c>
    </row>
    <row r="55" spans="1:20" ht="12" thickBot="1" x14ac:dyDescent="0.25">
      <c r="A55" s="3">
        <v>52</v>
      </c>
      <c r="B55" s="21">
        <v>51</v>
      </c>
      <c r="C55" s="22">
        <f t="shared" si="10"/>
        <v>239.37007874015748</v>
      </c>
      <c r="D55" s="23">
        <f t="shared" si="3"/>
        <v>0.7438617360790204</v>
      </c>
      <c r="E55" s="24">
        <f t="shared" si="11"/>
        <v>322</v>
      </c>
      <c r="F55" s="22">
        <f t="shared" si="4"/>
        <v>239.52347901744457</v>
      </c>
      <c r="G55" s="30">
        <v>0</v>
      </c>
      <c r="H55" s="24" t="str">
        <f t="shared" si="5"/>
        <v>0142</v>
      </c>
      <c r="I55" s="25"/>
      <c r="J55" s="25">
        <f t="shared" si="6"/>
        <v>2034.6456692913387</v>
      </c>
      <c r="K55" s="26">
        <v>116</v>
      </c>
      <c r="L55" s="21">
        <v>114</v>
      </c>
      <c r="M55" s="22">
        <f t="shared" si="7"/>
        <v>40.944881889763735</v>
      </c>
      <c r="N55" s="23">
        <f t="shared" si="12"/>
        <v>1.2397695601317005E-2</v>
      </c>
      <c r="O55" s="24">
        <f t="shared" si="1"/>
        <v>3303</v>
      </c>
      <c r="P55" s="27">
        <f t="shared" si="2"/>
        <v>40.949588571150066</v>
      </c>
      <c r="Q55" s="30">
        <v>1</v>
      </c>
      <c r="R55" s="24" t="str">
        <f t="shared" si="13"/>
        <v>2CE7</v>
      </c>
      <c r="S55" s="3">
        <v>58</v>
      </c>
      <c r="T55" s="3">
        <f t="shared" si="9"/>
        <v>348.03149606299178</v>
      </c>
    </row>
    <row r="56" spans="1:20" ht="12" thickBot="1" x14ac:dyDescent="0.25">
      <c r="A56" s="3">
        <v>53</v>
      </c>
      <c r="B56" s="21">
        <v>52</v>
      </c>
      <c r="C56" s="22">
        <f t="shared" si="10"/>
        <v>236.22047244094486</v>
      </c>
      <c r="D56" s="23">
        <f t="shared" si="3"/>
        <v>0.7438617360790204</v>
      </c>
      <c r="E56" s="24">
        <f t="shared" si="11"/>
        <v>318</v>
      </c>
      <c r="F56" s="22">
        <f t="shared" si="4"/>
        <v>236.5480320731285</v>
      </c>
      <c r="G56" s="30">
        <v>0</v>
      </c>
      <c r="H56" s="24" t="str">
        <f t="shared" si="5"/>
        <v>013E</v>
      </c>
      <c r="I56" s="25">
        <v>27</v>
      </c>
      <c r="J56" s="25">
        <f t="shared" si="6"/>
        <v>2007.8740157480313</v>
      </c>
      <c r="K56" s="26">
        <v>117</v>
      </c>
      <c r="L56" s="21">
        <v>115</v>
      </c>
      <c r="M56" s="22">
        <f t="shared" si="7"/>
        <v>37.795275590551171</v>
      </c>
      <c r="N56" s="23">
        <f t="shared" si="12"/>
        <v>1.2397695601317005E-2</v>
      </c>
      <c r="O56" s="24">
        <f t="shared" si="1"/>
        <v>3049</v>
      </c>
      <c r="P56" s="27">
        <f t="shared" si="2"/>
        <v>37.800573888415549</v>
      </c>
      <c r="Q56" s="30">
        <v>1</v>
      </c>
      <c r="R56" s="24" t="str">
        <f t="shared" si="13"/>
        <v>2BE9</v>
      </c>
      <c r="T56" s="3">
        <f t="shared" si="9"/>
        <v>321.25984251968498</v>
      </c>
    </row>
    <row r="57" spans="1:20" ht="12" thickBot="1" x14ac:dyDescent="0.25">
      <c r="A57" s="3">
        <v>54</v>
      </c>
      <c r="B57" s="21">
        <v>53</v>
      </c>
      <c r="C57" s="22">
        <f t="shared" si="10"/>
        <v>233.07086614173227</v>
      </c>
      <c r="D57" s="23">
        <f t="shared" si="3"/>
        <v>0.7438617360790204</v>
      </c>
      <c r="E57" s="24">
        <f t="shared" si="11"/>
        <v>313</v>
      </c>
      <c r="F57" s="22">
        <f t="shared" si="4"/>
        <v>232.82872339273339</v>
      </c>
      <c r="G57" s="30">
        <v>0</v>
      </c>
      <c r="H57" s="24" t="str">
        <f t="shared" si="5"/>
        <v>0139</v>
      </c>
      <c r="I57" s="25"/>
      <c r="J57" s="25">
        <f t="shared" si="6"/>
        <v>1981.1023622047242</v>
      </c>
      <c r="K57" s="26">
        <v>118</v>
      </c>
      <c r="L57" s="21">
        <v>116</v>
      </c>
      <c r="M57" s="22">
        <f t="shared" si="7"/>
        <v>34.64566929133855</v>
      </c>
      <c r="N57" s="23">
        <f t="shared" si="12"/>
        <v>1.2397695601317005E-2</v>
      </c>
      <c r="O57" s="24">
        <f t="shared" si="1"/>
        <v>2795</v>
      </c>
      <c r="P57" s="27">
        <f t="shared" si="2"/>
        <v>34.651559205681032</v>
      </c>
      <c r="Q57" s="30">
        <v>1</v>
      </c>
      <c r="R57" s="24" t="str">
        <f t="shared" si="13"/>
        <v>2AEB</v>
      </c>
      <c r="S57" s="3">
        <v>59</v>
      </c>
      <c r="T57" s="3">
        <f t="shared" si="9"/>
        <v>294.48818897637767</v>
      </c>
    </row>
    <row r="58" spans="1:20" ht="12" thickBot="1" x14ac:dyDescent="0.25">
      <c r="A58" s="3">
        <v>55</v>
      </c>
      <c r="B58" s="21">
        <v>54</v>
      </c>
      <c r="C58" s="22">
        <f t="shared" si="10"/>
        <v>229.92125984251967</v>
      </c>
      <c r="D58" s="23">
        <f t="shared" si="3"/>
        <v>0.7438617360790204</v>
      </c>
      <c r="E58" s="24">
        <f t="shared" si="11"/>
        <v>309</v>
      </c>
      <c r="F58" s="22">
        <f t="shared" si="4"/>
        <v>229.85327644841729</v>
      </c>
      <c r="G58" s="30">
        <v>0</v>
      </c>
      <c r="H58" s="24" t="str">
        <f t="shared" si="5"/>
        <v>0135</v>
      </c>
      <c r="I58" s="25">
        <v>28</v>
      </c>
      <c r="J58" s="25">
        <f t="shared" si="6"/>
        <v>1954.3307086614172</v>
      </c>
      <c r="K58" s="26">
        <v>119</v>
      </c>
      <c r="L58" s="21">
        <v>117</v>
      </c>
      <c r="M58" s="22">
        <f t="shared" si="7"/>
        <v>31.496062992125985</v>
      </c>
      <c r="N58" s="23">
        <f t="shared" si="12"/>
        <v>1.2397695601317005E-2</v>
      </c>
      <c r="O58" s="24">
        <f t="shared" si="1"/>
        <v>2540</v>
      </c>
      <c r="P58" s="27">
        <f t="shared" si="2"/>
        <v>31.490146827345193</v>
      </c>
      <c r="Q58" s="30">
        <v>1</v>
      </c>
      <c r="R58" s="24" t="str">
        <f t="shared" si="13"/>
        <v>29EC</v>
      </c>
      <c r="T58" s="3">
        <f t="shared" si="9"/>
        <v>267.71653543307087</v>
      </c>
    </row>
    <row r="59" spans="1:20" ht="12" thickBot="1" x14ac:dyDescent="0.25">
      <c r="A59" s="3">
        <v>56</v>
      </c>
      <c r="B59" s="21">
        <v>55</v>
      </c>
      <c r="C59" s="22">
        <f t="shared" si="10"/>
        <v>226.77165354330708</v>
      </c>
      <c r="D59" s="23">
        <f t="shared" si="3"/>
        <v>0.7438617360790204</v>
      </c>
      <c r="E59" s="24">
        <f t="shared" si="11"/>
        <v>305</v>
      </c>
      <c r="F59" s="22">
        <f t="shared" si="4"/>
        <v>226.87782950410121</v>
      </c>
      <c r="G59" s="30">
        <v>0</v>
      </c>
      <c r="H59" s="24" t="str">
        <f t="shared" si="5"/>
        <v>0131</v>
      </c>
      <c r="I59" s="25"/>
      <c r="J59" s="25">
        <f t="shared" si="6"/>
        <v>1927.5590551181101</v>
      </c>
      <c r="K59" s="26">
        <v>120</v>
      </c>
      <c r="L59" s="21">
        <v>118</v>
      </c>
      <c r="M59" s="22">
        <f t="shared" si="7"/>
        <v>28.346456692913364</v>
      </c>
      <c r="N59" s="23">
        <f t="shared" si="12"/>
        <v>1.2397695601317005E-2</v>
      </c>
      <c r="O59" s="24">
        <f t="shared" si="1"/>
        <v>2286</v>
      </c>
      <c r="P59" s="27">
        <f t="shared" si="2"/>
        <v>28.341132144610675</v>
      </c>
      <c r="Q59" s="30">
        <v>1</v>
      </c>
      <c r="R59" s="24" t="str">
        <f t="shared" si="13"/>
        <v>28EE</v>
      </c>
      <c r="S59" s="3">
        <v>60</v>
      </c>
      <c r="T59" s="3">
        <f t="shared" si="9"/>
        <v>240.94488188976359</v>
      </c>
    </row>
    <row r="60" spans="1:20" ht="12" thickBot="1" x14ac:dyDescent="0.25">
      <c r="A60" s="3">
        <v>57</v>
      </c>
      <c r="B60" s="21">
        <v>56</v>
      </c>
      <c r="C60" s="22">
        <f t="shared" si="10"/>
        <v>223.62204724409449</v>
      </c>
      <c r="D60" s="23">
        <f t="shared" si="3"/>
        <v>0.7438617360790204</v>
      </c>
      <c r="E60" s="24">
        <f t="shared" si="11"/>
        <v>301</v>
      </c>
      <c r="F60" s="22">
        <f t="shared" si="4"/>
        <v>223.90238255978514</v>
      </c>
      <c r="G60" s="30">
        <v>0</v>
      </c>
      <c r="H60" s="24" t="str">
        <f t="shared" si="5"/>
        <v>012D</v>
      </c>
      <c r="I60" s="25">
        <v>29</v>
      </c>
      <c r="J60" s="25">
        <f t="shared" si="6"/>
        <v>1900.7874015748032</v>
      </c>
      <c r="K60" s="26">
        <v>121</v>
      </c>
      <c r="L60" s="21">
        <v>119</v>
      </c>
      <c r="M60" s="22">
        <f t="shared" si="7"/>
        <v>25.196850393700743</v>
      </c>
      <c r="N60" s="23">
        <f t="shared" si="12"/>
        <v>1.2397695601317005E-2</v>
      </c>
      <c r="O60" s="24">
        <f t="shared" si="1"/>
        <v>2032</v>
      </c>
      <c r="P60" s="27">
        <f t="shared" si="2"/>
        <v>25.192117461876155</v>
      </c>
      <c r="Q60" s="30">
        <v>1</v>
      </c>
      <c r="R60" s="24" t="str">
        <f t="shared" si="13"/>
        <v>27F0</v>
      </c>
      <c r="T60" s="3">
        <f t="shared" si="9"/>
        <v>214.17322834645631</v>
      </c>
    </row>
    <row r="61" spans="1:20" ht="12" thickBot="1" x14ac:dyDescent="0.25">
      <c r="A61" s="3">
        <v>58</v>
      </c>
      <c r="B61" s="21">
        <v>57</v>
      </c>
      <c r="C61" s="22">
        <f t="shared" si="10"/>
        <v>220.47244094488187</v>
      </c>
      <c r="D61" s="23">
        <f>300*(22/10.82)*4.995/4096</f>
        <v>0.7438617360790204</v>
      </c>
      <c r="E61" s="24">
        <f t="shared" si="11"/>
        <v>296</v>
      </c>
      <c r="F61" s="22">
        <f t="shared" si="4"/>
        <v>220.18307387939004</v>
      </c>
      <c r="G61" s="30">
        <v>0</v>
      </c>
      <c r="H61" s="24" t="str">
        <f t="shared" si="5"/>
        <v>0128</v>
      </c>
      <c r="I61" s="25"/>
      <c r="J61" s="25">
        <f t="shared" si="6"/>
        <v>1874.0157480314958</v>
      </c>
      <c r="K61" s="26">
        <v>122</v>
      </c>
      <c r="L61" s="21">
        <v>120</v>
      </c>
      <c r="M61" s="22">
        <f t="shared" si="7"/>
        <v>22.047244094488178</v>
      </c>
      <c r="N61" s="23">
        <f t="shared" si="12"/>
        <v>1.2397695601317005E-2</v>
      </c>
      <c r="O61" s="24">
        <f t="shared" si="1"/>
        <v>1778</v>
      </c>
      <c r="P61" s="27">
        <f t="shared" si="2"/>
        <v>22.043102779141634</v>
      </c>
      <c r="Q61" s="30">
        <v>1</v>
      </c>
      <c r="R61" s="24" t="str">
        <f t="shared" si="13"/>
        <v>26F2</v>
      </c>
      <c r="S61" s="3">
        <v>61</v>
      </c>
      <c r="T61" s="3">
        <f t="shared" si="9"/>
        <v>187.40157480314951</v>
      </c>
    </row>
    <row r="62" spans="1:20" ht="12" thickBot="1" x14ac:dyDescent="0.25">
      <c r="B62" s="21">
        <v>58</v>
      </c>
      <c r="C62" s="22">
        <f>(-400/127)*B62+400</f>
        <v>217.32283464566927</v>
      </c>
      <c r="D62" s="23">
        <f t="shared" ref="D62:D67" si="14">300*(22/10.82)*4.995/4096</f>
        <v>0.7438617360790204</v>
      </c>
      <c r="E62" s="24">
        <f t="shared" ref="E62:E70" si="15">ROUND(C62/D62,0)</f>
        <v>292</v>
      </c>
      <c r="F62" s="22">
        <f t="shared" ref="F62:F70" si="16">E62*D62</f>
        <v>217.20762693507396</v>
      </c>
      <c r="G62" s="30">
        <v>0</v>
      </c>
      <c r="H62" s="24" t="str">
        <f t="shared" si="5"/>
        <v>0124</v>
      </c>
      <c r="I62" s="28"/>
      <c r="J62" s="25">
        <f t="shared" si="6"/>
        <v>1847.2440944881889</v>
      </c>
      <c r="K62" s="26">
        <v>123</v>
      </c>
      <c r="L62" s="21">
        <v>121</v>
      </c>
      <c r="M62" s="22">
        <f t="shared" si="7"/>
        <v>18.897637795275557</v>
      </c>
      <c r="N62" s="23">
        <f t="shared" si="12"/>
        <v>1.2397695601317005E-2</v>
      </c>
      <c r="O62" s="24">
        <f t="shared" si="1"/>
        <v>1524</v>
      </c>
      <c r="P62" s="27">
        <f t="shared" si="2"/>
        <v>18.894088096407117</v>
      </c>
      <c r="Q62" s="30">
        <v>1</v>
      </c>
      <c r="R62" s="24" t="str">
        <f t="shared" si="13"/>
        <v>25F4</v>
      </c>
      <c r="T62" s="3">
        <f t="shared" si="9"/>
        <v>160.62992125984223</v>
      </c>
    </row>
    <row r="63" spans="1:20" ht="12" thickBot="1" x14ac:dyDescent="0.25">
      <c r="A63" s="3">
        <v>59</v>
      </c>
      <c r="B63" s="21">
        <v>59</v>
      </c>
      <c r="C63" s="22">
        <f t="shared" ref="C63:C67" si="17">(-400/127)*B63+400</f>
        <v>214.17322834645668</v>
      </c>
      <c r="D63" s="23">
        <f t="shared" si="14"/>
        <v>0.7438617360790204</v>
      </c>
      <c r="E63" s="24">
        <f t="shared" si="15"/>
        <v>288</v>
      </c>
      <c r="F63" s="22">
        <f t="shared" si="16"/>
        <v>214.23217999075788</v>
      </c>
      <c r="G63" s="30">
        <v>0</v>
      </c>
      <c r="H63" s="24" t="str">
        <f t="shared" si="5"/>
        <v>0120</v>
      </c>
      <c r="I63" s="25">
        <v>30</v>
      </c>
      <c r="J63" s="25">
        <f t="shared" si="6"/>
        <v>1820.4724409448818</v>
      </c>
      <c r="K63" s="26">
        <v>124</v>
      </c>
      <c r="L63" s="21">
        <v>122</v>
      </c>
      <c r="M63" s="22">
        <f t="shared" si="7"/>
        <v>15.748031496062993</v>
      </c>
      <c r="N63" s="23">
        <f t="shared" si="12"/>
        <v>1.2397695601317005E-2</v>
      </c>
      <c r="O63" s="24">
        <f t="shared" si="1"/>
        <v>1270</v>
      </c>
      <c r="P63" s="27">
        <f t="shared" si="2"/>
        <v>15.745073413672596</v>
      </c>
      <c r="Q63" s="30">
        <v>1</v>
      </c>
      <c r="R63" s="24" t="str">
        <f t="shared" si="13"/>
        <v>24F6</v>
      </c>
      <c r="S63" s="3">
        <v>62</v>
      </c>
      <c r="T63" s="3">
        <f t="shared" si="9"/>
        <v>133.85826771653544</v>
      </c>
    </row>
    <row r="64" spans="1:20" ht="12" thickBot="1" x14ac:dyDescent="0.25">
      <c r="A64" s="3">
        <v>60</v>
      </c>
      <c r="B64" s="21">
        <v>60</v>
      </c>
      <c r="C64" s="22">
        <f t="shared" si="17"/>
        <v>211.02362204724409</v>
      </c>
      <c r="D64" s="23">
        <f t="shared" si="14"/>
        <v>0.7438617360790204</v>
      </c>
      <c r="E64" s="24">
        <f t="shared" si="15"/>
        <v>284</v>
      </c>
      <c r="F64" s="22">
        <f t="shared" si="16"/>
        <v>211.25673304644178</v>
      </c>
      <c r="G64" s="30">
        <v>0</v>
      </c>
      <c r="H64" s="24" t="str">
        <f t="shared" si="5"/>
        <v>011C</v>
      </c>
      <c r="I64" s="25"/>
      <c r="J64" s="25">
        <f t="shared" si="6"/>
        <v>1793.7007874015749</v>
      </c>
      <c r="K64" s="26">
        <v>125</v>
      </c>
      <c r="L64" s="21">
        <v>123</v>
      </c>
      <c r="M64" s="22">
        <f t="shared" si="7"/>
        <v>12.598425196850371</v>
      </c>
      <c r="N64" s="23">
        <f t="shared" si="12"/>
        <v>1.2397695601317005E-2</v>
      </c>
      <c r="O64" s="24">
        <f t="shared" si="1"/>
        <v>1016</v>
      </c>
      <c r="P64" s="27">
        <f t="shared" si="2"/>
        <v>12.596058730938077</v>
      </c>
      <c r="Q64" s="30">
        <v>1</v>
      </c>
      <c r="R64" s="24" t="str">
        <f t="shared" si="13"/>
        <v>23F8</v>
      </c>
      <c r="T64" s="3">
        <f t="shared" si="9"/>
        <v>107.08661417322816</v>
      </c>
    </row>
    <row r="65" spans="1:20" ht="12" thickBot="1" x14ac:dyDescent="0.25">
      <c r="A65" s="3">
        <v>61</v>
      </c>
      <c r="B65" s="21">
        <v>61</v>
      </c>
      <c r="C65" s="22">
        <f t="shared" si="17"/>
        <v>207.8740157480315</v>
      </c>
      <c r="D65" s="23">
        <f t="shared" si="14"/>
        <v>0.7438617360790204</v>
      </c>
      <c r="E65" s="24">
        <f t="shared" si="15"/>
        <v>279</v>
      </c>
      <c r="F65" s="22">
        <f t="shared" si="16"/>
        <v>207.53742436604668</v>
      </c>
      <c r="G65" s="30">
        <v>0</v>
      </c>
      <c r="H65" s="24" t="str">
        <f t="shared" si="5"/>
        <v>0117</v>
      </c>
      <c r="I65" s="25">
        <v>31</v>
      </c>
      <c r="J65" s="25">
        <f t="shared" si="6"/>
        <v>1766.9291338582677</v>
      </c>
      <c r="K65" s="26">
        <v>126</v>
      </c>
      <c r="L65" s="21">
        <v>124</v>
      </c>
      <c r="M65" s="22">
        <f t="shared" si="7"/>
        <v>9.4488188976377501</v>
      </c>
      <c r="N65" s="23">
        <f t="shared" si="12"/>
        <v>1.2397695601317005E-2</v>
      </c>
      <c r="O65" s="24">
        <f t="shared" si="1"/>
        <v>762</v>
      </c>
      <c r="P65" s="27">
        <f t="shared" si="2"/>
        <v>9.4470440482035585</v>
      </c>
      <c r="Q65" s="30">
        <v>1</v>
      </c>
      <c r="R65" s="24" t="str">
        <f t="shared" si="13"/>
        <v>22FA</v>
      </c>
      <c r="S65" s="3">
        <v>63</v>
      </c>
      <c r="T65" s="3">
        <f t="shared" si="9"/>
        <v>80.314960629920876</v>
      </c>
    </row>
    <row r="66" spans="1:20" ht="12" thickBot="1" x14ac:dyDescent="0.25">
      <c r="A66" s="3">
        <v>62</v>
      </c>
      <c r="B66" s="21">
        <v>62</v>
      </c>
      <c r="C66" s="22">
        <f t="shared" si="17"/>
        <v>204.72440944881888</v>
      </c>
      <c r="D66" s="23">
        <f t="shared" si="14"/>
        <v>0.7438617360790204</v>
      </c>
      <c r="E66" s="24">
        <f t="shared" si="15"/>
        <v>275</v>
      </c>
      <c r="F66" s="22">
        <f t="shared" si="16"/>
        <v>204.5619774217306</v>
      </c>
      <c r="G66" s="30">
        <v>0</v>
      </c>
      <c r="H66" s="24" t="str">
        <f t="shared" si="5"/>
        <v>0113</v>
      </c>
      <c r="I66" s="25"/>
      <c r="J66" s="25">
        <f t="shared" si="6"/>
        <v>1740.1574803149604</v>
      </c>
      <c r="K66" s="26">
        <v>127</v>
      </c>
      <c r="L66" s="21">
        <v>125</v>
      </c>
      <c r="M66" s="22">
        <f t="shared" si="7"/>
        <v>6.2992125984251857</v>
      </c>
      <c r="N66" s="23">
        <f t="shared" si="12"/>
        <v>1.2397695601317005E-2</v>
      </c>
      <c r="O66" s="24">
        <f t="shared" si="1"/>
        <v>508</v>
      </c>
      <c r="P66" s="27">
        <f t="shared" si="2"/>
        <v>6.2980293654690387</v>
      </c>
      <c r="Q66" s="30">
        <v>1</v>
      </c>
      <c r="R66" s="24" t="str">
        <f t="shared" si="13"/>
        <v>21FC</v>
      </c>
      <c r="T66" s="3">
        <f t="shared" si="9"/>
        <v>53.543307086614078</v>
      </c>
    </row>
    <row r="67" spans="1:20" ht="12" thickBot="1" x14ac:dyDescent="0.25">
      <c r="A67" s="3">
        <v>63</v>
      </c>
      <c r="B67" s="21">
        <v>63</v>
      </c>
      <c r="C67" s="22">
        <f t="shared" si="17"/>
        <v>201.57480314960628</v>
      </c>
      <c r="D67" s="23">
        <f t="shared" si="14"/>
        <v>0.7438617360790204</v>
      </c>
      <c r="E67" s="24">
        <f t="shared" si="15"/>
        <v>271</v>
      </c>
      <c r="F67" s="22">
        <f t="shared" si="16"/>
        <v>201.58653047741453</v>
      </c>
      <c r="G67" s="30">
        <v>0</v>
      </c>
      <c r="H67" s="24" t="str">
        <f t="shared" si="5"/>
        <v>010F</v>
      </c>
      <c r="I67" s="25">
        <v>32</v>
      </c>
      <c r="J67" s="25">
        <f t="shared" si="6"/>
        <v>1713.3858267716535</v>
      </c>
      <c r="K67" s="26">
        <v>128</v>
      </c>
      <c r="L67" s="21">
        <v>126</v>
      </c>
      <c r="M67" s="22">
        <f t="shared" si="7"/>
        <v>3.1496062992125644</v>
      </c>
      <c r="N67" s="23">
        <f t="shared" si="12"/>
        <v>1.2397695601317005E-2</v>
      </c>
      <c r="O67" s="24">
        <f t="shared" si="1"/>
        <v>254</v>
      </c>
      <c r="P67" s="27">
        <f t="shared" si="2"/>
        <v>3.1490146827345193</v>
      </c>
      <c r="Q67" s="30">
        <v>1</v>
      </c>
      <c r="R67" s="24" t="str">
        <f t="shared" si="13"/>
        <v>20FE</v>
      </c>
      <c r="S67" s="3">
        <v>64</v>
      </c>
      <c r="T67" s="3">
        <f t="shared" si="9"/>
        <v>26.771653543306797</v>
      </c>
    </row>
    <row r="68" spans="1:20" ht="12" thickBot="1" x14ac:dyDescent="0.25">
      <c r="A68" s="3">
        <v>64</v>
      </c>
      <c r="B68" s="26"/>
      <c r="C68" s="26">
        <v>600</v>
      </c>
      <c r="D68" s="23">
        <f t="shared" ref="D68:D70" si="18">300*(22/10.82)*4.995/4096</f>
        <v>0.7438617360790204</v>
      </c>
      <c r="E68" s="24">
        <f t="shared" si="15"/>
        <v>807</v>
      </c>
      <c r="F68" s="22">
        <f t="shared" si="16"/>
        <v>600.29642101576951</v>
      </c>
      <c r="G68" s="26">
        <v>0</v>
      </c>
      <c r="H68" s="26" t="str">
        <f t="shared" ref="H68:H70" si="19">DEC2HEX(E68+G68*8192)</f>
        <v>327</v>
      </c>
      <c r="I68" s="25"/>
      <c r="J68" s="25"/>
      <c r="K68" s="26"/>
      <c r="L68" s="21">
        <v>127</v>
      </c>
      <c r="M68" s="22">
        <f t="shared" si="7"/>
        <v>0</v>
      </c>
      <c r="N68" s="23">
        <f t="shared" si="12"/>
        <v>1.2397695601317005E-2</v>
      </c>
      <c r="O68" s="24">
        <f t="shared" si="1"/>
        <v>0</v>
      </c>
      <c r="P68" s="27">
        <f t="shared" si="2"/>
        <v>0</v>
      </c>
      <c r="Q68" s="30">
        <v>1</v>
      </c>
      <c r="R68" s="24" t="str">
        <f t="shared" si="13"/>
        <v>2000</v>
      </c>
      <c r="T68" s="3">
        <f t="shared" si="9"/>
        <v>0</v>
      </c>
    </row>
    <row r="69" spans="1:20" ht="12" thickBot="1" x14ac:dyDescent="0.25">
      <c r="B69" s="3"/>
      <c r="C69" s="3">
        <v>1000</v>
      </c>
      <c r="D69" s="7">
        <f t="shared" si="18"/>
        <v>0.7438617360790204</v>
      </c>
      <c r="E69" s="8">
        <f t="shared" si="15"/>
        <v>1344</v>
      </c>
      <c r="F69" s="6">
        <f t="shared" si="16"/>
        <v>999.75017329020341</v>
      </c>
      <c r="G69" s="3">
        <v>0</v>
      </c>
      <c r="H69" s="3" t="str">
        <f t="shared" si="19"/>
        <v>540</v>
      </c>
      <c r="I69" s="3"/>
      <c r="J69" s="3"/>
    </row>
    <row r="70" spans="1:20" ht="12" thickBot="1" x14ac:dyDescent="0.25">
      <c r="B70" s="3"/>
      <c r="C70" s="3">
        <v>0</v>
      </c>
      <c r="D70" s="7">
        <f t="shared" si="18"/>
        <v>0.7438617360790204</v>
      </c>
      <c r="E70" s="8">
        <f t="shared" si="15"/>
        <v>0</v>
      </c>
      <c r="F70" s="6">
        <f t="shared" si="16"/>
        <v>0</v>
      </c>
      <c r="G70" s="3">
        <v>1</v>
      </c>
      <c r="H70" s="3" t="str">
        <f t="shared" si="19"/>
        <v>2000</v>
      </c>
      <c r="I70" s="3"/>
      <c r="J70" s="3"/>
    </row>
    <row r="71" spans="1:20" x14ac:dyDescent="0.2">
      <c r="B71" s="3"/>
      <c r="C71" s="3"/>
      <c r="D71" s="3"/>
      <c r="E71" s="3"/>
      <c r="F71" s="3"/>
      <c r="G71" s="3"/>
      <c r="H71" s="3"/>
      <c r="I71" s="3"/>
      <c r="J71" s="3"/>
    </row>
    <row r="72" spans="1:20" x14ac:dyDescent="0.2">
      <c r="B72" s="3"/>
      <c r="C72" s="3"/>
      <c r="D72" s="3"/>
      <c r="E72" s="3"/>
      <c r="F72" s="3"/>
      <c r="G72" s="3"/>
      <c r="H72" s="3"/>
      <c r="I72" s="3"/>
      <c r="J72" s="3"/>
    </row>
    <row r="73" spans="1:20" x14ac:dyDescent="0.2">
      <c r="B73" s="3"/>
      <c r="C73" s="3"/>
      <c r="D73" s="3"/>
      <c r="E73" s="3"/>
      <c r="F73" s="3"/>
      <c r="G73" s="3"/>
      <c r="H73" s="3"/>
      <c r="I73" s="3"/>
      <c r="J73" s="3"/>
    </row>
    <row r="74" spans="1:20" x14ac:dyDescent="0.2">
      <c r="B74" s="3"/>
      <c r="C74" s="3"/>
      <c r="D74" s="3"/>
      <c r="E74" s="3"/>
      <c r="F74" s="3"/>
      <c r="G74" s="3"/>
      <c r="H74" s="3"/>
      <c r="I74" s="3"/>
      <c r="J74" s="3"/>
    </row>
    <row r="75" spans="1:20" x14ac:dyDescent="0.2">
      <c r="B75" s="3"/>
      <c r="C75" s="3"/>
      <c r="D75" s="3"/>
      <c r="E75" s="3"/>
      <c r="F75" s="3"/>
      <c r="G75" s="3"/>
      <c r="H75" s="3"/>
      <c r="I75" s="3"/>
      <c r="J75" s="3"/>
    </row>
    <row r="76" spans="1:20" x14ac:dyDescent="0.2">
      <c r="B76" s="3"/>
      <c r="C76" s="3"/>
      <c r="D76" s="3"/>
      <c r="E76" s="3"/>
      <c r="F76" s="3"/>
      <c r="G76" s="3"/>
      <c r="H76" s="3"/>
      <c r="I76" s="3"/>
      <c r="J76" s="3"/>
    </row>
    <row r="77" spans="1:20" x14ac:dyDescent="0.2">
      <c r="B77" s="3"/>
      <c r="C77" s="3"/>
      <c r="D77" s="3"/>
      <c r="E77" s="3"/>
      <c r="F77" s="3"/>
      <c r="G77" s="3"/>
      <c r="H77" s="3"/>
      <c r="I77" s="3"/>
      <c r="J77" s="3"/>
    </row>
    <row r="78" spans="1:20" x14ac:dyDescent="0.2">
      <c r="B78" s="3"/>
      <c r="C78" s="3"/>
      <c r="D78" s="3"/>
      <c r="E78" s="3"/>
      <c r="F78" s="3"/>
      <c r="G78" s="3"/>
      <c r="H78" s="3"/>
      <c r="I78" s="3"/>
      <c r="J78" s="3"/>
    </row>
    <row r="79" spans="1:20" x14ac:dyDescent="0.2">
      <c r="B79" s="3"/>
      <c r="C79" s="3"/>
      <c r="D79" s="3"/>
      <c r="E79" s="3"/>
      <c r="F79" s="3"/>
      <c r="G79" s="3"/>
      <c r="H79" s="3"/>
      <c r="I79" s="3"/>
      <c r="J79" s="3"/>
    </row>
    <row r="80" spans="1:20" x14ac:dyDescent="0.2">
      <c r="B80" s="3"/>
      <c r="C80" s="3"/>
      <c r="D80" s="3"/>
      <c r="E80" s="3"/>
      <c r="F80" s="3"/>
      <c r="G80" s="3"/>
      <c r="H80" s="3"/>
      <c r="I80" s="3"/>
      <c r="J80" s="3"/>
    </row>
    <row r="81" spans="2:10" x14ac:dyDescent="0.2">
      <c r="B81" s="3"/>
      <c r="C81" s="3"/>
      <c r="D81" s="3"/>
      <c r="E81" s="3"/>
      <c r="F81" s="3"/>
      <c r="G81" s="3"/>
      <c r="H81" s="3"/>
      <c r="I81" s="3"/>
      <c r="J81" s="3"/>
    </row>
    <row r="82" spans="2:10" x14ac:dyDescent="0.2">
      <c r="B82" s="3"/>
      <c r="C82" s="3"/>
      <c r="D82" s="3"/>
      <c r="E82" s="3"/>
      <c r="F82" s="3"/>
      <c r="G82" s="3"/>
      <c r="H82" s="3"/>
      <c r="I82" s="3"/>
      <c r="J82" s="3"/>
    </row>
    <row r="83" spans="2:10" x14ac:dyDescent="0.2">
      <c r="B83" s="3"/>
      <c r="C83" s="3"/>
      <c r="D83" s="3"/>
      <c r="E83" s="3"/>
      <c r="F83" s="3"/>
      <c r="G83" s="3"/>
      <c r="H83" s="3"/>
      <c r="I83" s="3"/>
      <c r="J83" s="3"/>
    </row>
    <row r="84" spans="2:10" x14ac:dyDescent="0.2">
      <c r="B84" s="3"/>
      <c r="C84" s="3"/>
      <c r="D84" s="3"/>
      <c r="E84" s="3"/>
      <c r="F84" s="3"/>
      <c r="G84" s="3"/>
      <c r="H84" s="3"/>
      <c r="I84" s="3"/>
      <c r="J84" s="3"/>
    </row>
    <row r="85" spans="2:10" x14ac:dyDescent="0.2">
      <c r="B85" s="3"/>
      <c r="C85" s="3"/>
      <c r="D85" s="3"/>
      <c r="E85" s="3"/>
      <c r="F85" s="3"/>
      <c r="G85" s="3"/>
      <c r="H85" s="3"/>
      <c r="I85" s="3"/>
      <c r="J85" s="3"/>
    </row>
    <row r="86" spans="2:10" x14ac:dyDescent="0.2">
      <c r="B86" s="3"/>
      <c r="C86" s="3"/>
      <c r="D86" s="3"/>
      <c r="E86" s="3"/>
      <c r="F86" s="3"/>
      <c r="G86" s="3"/>
      <c r="H86" s="3"/>
      <c r="I86" s="3"/>
      <c r="J86" s="3"/>
    </row>
    <row r="87" spans="2:10" x14ac:dyDescent="0.2">
      <c r="B87" s="3"/>
      <c r="C87" s="3"/>
      <c r="D87" s="3"/>
      <c r="E87" s="3"/>
      <c r="F87" s="3"/>
      <c r="G87" s="3"/>
      <c r="H87" s="3"/>
      <c r="I87" s="3"/>
      <c r="J87" s="3"/>
    </row>
    <row r="88" spans="2:10" x14ac:dyDescent="0.2">
      <c r="B88" s="3"/>
      <c r="C88" s="3"/>
      <c r="D88" s="3"/>
      <c r="E88" s="3"/>
      <c r="F88" s="3"/>
      <c r="G88" s="3"/>
      <c r="H88" s="3"/>
      <c r="I88" s="3"/>
      <c r="J88" s="3"/>
    </row>
    <row r="89" spans="2:10" x14ac:dyDescent="0.2">
      <c r="B89" s="3"/>
      <c r="C89" s="3"/>
      <c r="D89" s="3"/>
      <c r="E89" s="3"/>
      <c r="F89" s="3"/>
      <c r="G89" s="3"/>
      <c r="H89" s="3"/>
      <c r="I89" s="3"/>
      <c r="J89" s="3"/>
    </row>
    <row r="90" spans="2:10" x14ac:dyDescent="0.2">
      <c r="B90" s="3"/>
      <c r="C90" s="3"/>
      <c r="D90" s="3"/>
      <c r="E90" s="3"/>
      <c r="F90" s="3"/>
      <c r="G90" s="3"/>
      <c r="H90" s="3"/>
      <c r="I90" s="3"/>
      <c r="J90" s="3"/>
    </row>
    <row r="91" spans="2:10" x14ac:dyDescent="0.2">
      <c r="B91" s="3"/>
      <c r="C91" s="3"/>
      <c r="D91" s="3"/>
      <c r="E91" s="3"/>
      <c r="F91" s="3"/>
      <c r="G91" s="3"/>
      <c r="H91" s="3"/>
      <c r="I91" s="3"/>
      <c r="J91" s="3"/>
    </row>
    <row r="92" spans="2:10" x14ac:dyDescent="0.2">
      <c r="B92" s="3"/>
      <c r="C92" s="3"/>
      <c r="D92" s="3"/>
      <c r="E92" s="3"/>
      <c r="F92" s="3"/>
      <c r="G92" s="3"/>
      <c r="H92" s="3"/>
      <c r="I92" s="3"/>
      <c r="J92" s="3"/>
    </row>
    <row r="93" spans="2:10" x14ac:dyDescent="0.2">
      <c r="B93" s="3"/>
      <c r="C93" s="3"/>
      <c r="D93" s="3"/>
      <c r="E93" s="3"/>
      <c r="F93" s="3"/>
      <c r="G93" s="3"/>
      <c r="H93" s="3"/>
      <c r="I93" s="3"/>
      <c r="J93" s="3"/>
    </row>
    <row r="94" spans="2:10" x14ac:dyDescent="0.2">
      <c r="B94" s="3"/>
      <c r="C94" s="3"/>
      <c r="D94" s="3"/>
      <c r="E94" s="3"/>
      <c r="F94" s="3"/>
      <c r="G94" s="3"/>
      <c r="H94" s="3"/>
      <c r="I94" s="3"/>
      <c r="J94" s="3"/>
    </row>
    <row r="95" spans="2:10" x14ac:dyDescent="0.2">
      <c r="B95" s="3"/>
      <c r="C95" s="3"/>
      <c r="D95" s="3"/>
      <c r="E95" s="3"/>
      <c r="F95" s="3"/>
      <c r="G95" s="3"/>
      <c r="H95" s="3"/>
      <c r="I95" s="3"/>
      <c r="J95" s="3"/>
    </row>
    <row r="96" spans="2:10" x14ac:dyDescent="0.2">
      <c r="B96" s="3"/>
      <c r="C96" s="3"/>
      <c r="D96" s="3"/>
      <c r="E96" s="3"/>
      <c r="F96" s="3"/>
      <c r="G96" s="3"/>
      <c r="H96" s="3"/>
      <c r="I96" s="3"/>
      <c r="J96" s="3"/>
    </row>
    <row r="97" spans="2:10" x14ac:dyDescent="0.2">
      <c r="B97" s="3"/>
      <c r="C97" s="3"/>
      <c r="D97" s="3"/>
      <c r="E97" s="3"/>
      <c r="F97" s="3"/>
      <c r="G97" s="3"/>
      <c r="H97" s="3"/>
      <c r="I97" s="3"/>
      <c r="J97" s="3"/>
    </row>
    <row r="98" spans="2:10" x14ac:dyDescent="0.2">
      <c r="B98" s="3"/>
      <c r="C98" s="3"/>
      <c r="D98" s="3"/>
      <c r="E98" s="3"/>
      <c r="F98" s="3"/>
      <c r="G98" s="3"/>
      <c r="H98" s="3"/>
      <c r="I98" s="3"/>
      <c r="J98" s="3"/>
    </row>
    <row r="99" spans="2:10" x14ac:dyDescent="0.2">
      <c r="B99" s="3"/>
      <c r="C99" s="3"/>
      <c r="D99" s="3"/>
      <c r="E99" s="3"/>
      <c r="F99" s="3"/>
      <c r="G99" s="3"/>
      <c r="H99" s="3"/>
      <c r="I99" s="3"/>
      <c r="J99" s="3"/>
    </row>
    <row r="100" spans="2:10" x14ac:dyDescent="0.2">
      <c r="B100" s="3"/>
      <c r="C100" s="3"/>
      <c r="D100" s="3"/>
      <c r="E100" s="3"/>
      <c r="F100" s="3"/>
      <c r="G100" s="3"/>
      <c r="H100" s="3"/>
      <c r="I100" s="3"/>
      <c r="J100" s="3"/>
    </row>
    <row r="101" spans="2:10" x14ac:dyDescent="0.2">
      <c r="B101" s="3"/>
      <c r="C101" s="3"/>
      <c r="D101" s="3"/>
      <c r="E101" s="3"/>
      <c r="F101" s="3"/>
      <c r="G101" s="3"/>
      <c r="H101" s="3"/>
      <c r="I101" s="3"/>
      <c r="J101" s="3"/>
    </row>
    <row r="102" spans="2:10" x14ac:dyDescent="0.2">
      <c r="B102" s="3"/>
      <c r="C102" s="3"/>
      <c r="D102" s="3"/>
      <c r="E102" s="3"/>
      <c r="F102" s="3"/>
      <c r="G102" s="3"/>
      <c r="H102" s="3"/>
      <c r="I102" s="3"/>
      <c r="J102" s="3"/>
    </row>
    <row r="103" spans="2:10" x14ac:dyDescent="0.2">
      <c r="B103" s="3"/>
      <c r="C103" s="3"/>
      <c r="D103" s="3"/>
      <c r="E103" s="3"/>
      <c r="F103" s="3"/>
      <c r="G103" s="3"/>
      <c r="H103" s="3"/>
      <c r="I103" s="3"/>
      <c r="J103" s="3"/>
    </row>
    <row r="104" spans="2:10" x14ac:dyDescent="0.2">
      <c r="B104" s="3"/>
      <c r="C104" s="3"/>
      <c r="D104" s="3"/>
      <c r="E104" s="3"/>
      <c r="F104" s="3"/>
      <c r="G104" s="3"/>
      <c r="H104" s="3"/>
      <c r="I104" s="3"/>
      <c r="J104" s="3"/>
    </row>
    <row r="105" spans="2:10" x14ac:dyDescent="0.2">
      <c r="B105" s="3"/>
      <c r="C105" s="3"/>
      <c r="D105" s="3"/>
      <c r="E105" s="3"/>
      <c r="F105" s="3"/>
      <c r="G105" s="3"/>
      <c r="H105" s="3"/>
      <c r="I105" s="3"/>
      <c r="J105" s="3"/>
    </row>
    <row r="106" spans="2:10" x14ac:dyDescent="0.2">
      <c r="B106" s="3"/>
      <c r="C106" s="3"/>
      <c r="D106" s="3"/>
      <c r="E106" s="3"/>
      <c r="F106" s="3"/>
      <c r="G106" s="3"/>
      <c r="H106" s="3"/>
      <c r="I106" s="3"/>
      <c r="J106" s="3"/>
    </row>
    <row r="107" spans="2:10" x14ac:dyDescent="0.2">
      <c r="B107" s="3"/>
      <c r="C107" s="3"/>
      <c r="D107" s="3"/>
      <c r="E107" s="3"/>
      <c r="F107" s="3"/>
      <c r="G107" s="3"/>
      <c r="H107" s="3"/>
      <c r="I107" s="3"/>
      <c r="J107" s="3"/>
    </row>
    <row r="108" spans="2:10" x14ac:dyDescent="0.2">
      <c r="B108" s="3"/>
      <c r="C108" s="3"/>
      <c r="D108" s="3"/>
      <c r="E108" s="3"/>
      <c r="F108" s="3"/>
      <c r="G108" s="3"/>
      <c r="H108" s="3"/>
      <c r="I108" s="3"/>
      <c r="J108" s="3"/>
    </row>
    <row r="109" spans="2:10" x14ac:dyDescent="0.2">
      <c r="B109" s="3"/>
      <c r="C109" s="3"/>
      <c r="D109" s="3"/>
      <c r="E109" s="3"/>
      <c r="F109" s="3"/>
      <c r="G109" s="3"/>
      <c r="H109" s="3"/>
      <c r="I109" s="3"/>
      <c r="J109" s="3"/>
    </row>
    <row r="110" spans="2:10" x14ac:dyDescent="0.2">
      <c r="B110" s="3"/>
      <c r="C110" s="3"/>
      <c r="D110" s="3"/>
      <c r="E110" s="3"/>
      <c r="F110" s="3"/>
      <c r="G110" s="3"/>
      <c r="H110" s="3"/>
      <c r="I110" s="3"/>
      <c r="J110" s="3"/>
    </row>
    <row r="111" spans="2:10" x14ac:dyDescent="0.2">
      <c r="B111" s="3"/>
      <c r="C111" s="3"/>
      <c r="D111" s="3"/>
      <c r="E111" s="3"/>
      <c r="F111" s="3"/>
      <c r="G111" s="3"/>
      <c r="H111" s="3"/>
      <c r="I111" s="3"/>
      <c r="J111" s="3"/>
    </row>
    <row r="112" spans="2:10" x14ac:dyDescent="0.2">
      <c r="B112" s="3"/>
      <c r="C112" s="3"/>
      <c r="D112" s="3"/>
      <c r="E112" s="3"/>
      <c r="F112" s="3"/>
      <c r="G112" s="3"/>
      <c r="H112" s="3"/>
      <c r="I112" s="3"/>
      <c r="J112" s="3"/>
    </row>
    <row r="113" spans="2:10" x14ac:dyDescent="0.2">
      <c r="B113" s="3"/>
      <c r="C113" s="3"/>
      <c r="D113" s="3"/>
      <c r="E113" s="3"/>
      <c r="F113" s="3"/>
      <c r="G113" s="3"/>
      <c r="H113" s="3"/>
      <c r="I113" s="3"/>
      <c r="J113" s="3"/>
    </row>
    <row r="114" spans="2:10" x14ac:dyDescent="0.2">
      <c r="B114" s="3"/>
      <c r="C114" s="3"/>
      <c r="D114" s="3"/>
      <c r="E114" s="3"/>
      <c r="F114" s="3"/>
      <c r="G114" s="3"/>
      <c r="H114" s="3"/>
      <c r="I114" s="3"/>
      <c r="J114" s="3"/>
    </row>
    <row r="115" spans="2:10" x14ac:dyDescent="0.2">
      <c r="B115" s="3"/>
      <c r="C115" s="3"/>
      <c r="D115" s="3"/>
      <c r="E115" s="3"/>
      <c r="F115" s="3"/>
      <c r="G115" s="3"/>
      <c r="H115" s="3"/>
      <c r="I115" s="3"/>
      <c r="J115" s="3"/>
    </row>
    <row r="116" spans="2:10" x14ac:dyDescent="0.2">
      <c r="B116" s="3"/>
      <c r="C116" s="3"/>
      <c r="D116" s="3"/>
      <c r="E116" s="3"/>
      <c r="F116" s="3"/>
      <c r="G116" s="3"/>
      <c r="H116" s="3"/>
      <c r="I116" s="3"/>
      <c r="J116" s="3"/>
    </row>
    <row r="117" spans="2:10" x14ac:dyDescent="0.2">
      <c r="B117" s="3"/>
      <c r="C117" s="3"/>
      <c r="D117" s="3"/>
      <c r="E117" s="3"/>
      <c r="F117" s="3"/>
      <c r="G117" s="3"/>
      <c r="H117" s="3"/>
      <c r="I117" s="3"/>
      <c r="J117" s="3"/>
    </row>
    <row r="118" spans="2:10" x14ac:dyDescent="0.2">
      <c r="B118" s="3"/>
      <c r="C118" s="3"/>
      <c r="D118" s="3"/>
      <c r="E118" s="3"/>
      <c r="F118" s="3"/>
      <c r="G118" s="3"/>
      <c r="H118" s="3"/>
      <c r="I118" s="3"/>
      <c r="J118" s="3"/>
    </row>
    <row r="119" spans="2:10" x14ac:dyDescent="0.2">
      <c r="B119" s="3"/>
      <c r="C119" s="3"/>
      <c r="D119" s="3"/>
      <c r="E119" s="3"/>
      <c r="F119" s="3"/>
      <c r="G119" s="3"/>
      <c r="H119" s="3"/>
      <c r="I119" s="3"/>
      <c r="J119" s="3"/>
    </row>
    <row r="120" spans="2:10" x14ac:dyDescent="0.2">
      <c r="B120" s="3"/>
      <c r="C120" s="3"/>
      <c r="D120" s="3"/>
      <c r="E120" s="3"/>
      <c r="F120" s="3"/>
      <c r="G120" s="3"/>
      <c r="H120" s="3"/>
      <c r="I120" s="3"/>
      <c r="J120" s="3"/>
    </row>
    <row r="121" spans="2:10" x14ac:dyDescent="0.2">
      <c r="B121" s="3"/>
      <c r="C121" s="3"/>
      <c r="D121" s="3"/>
      <c r="E121" s="3"/>
      <c r="F121" s="3"/>
      <c r="G121" s="3"/>
      <c r="H121" s="3"/>
      <c r="I121" s="3"/>
      <c r="J121" s="3"/>
    </row>
    <row r="122" spans="2:10" x14ac:dyDescent="0.2">
      <c r="B122" s="3"/>
      <c r="C122" s="3"/>
      <c r="D122" s="3"/>
      <c r="E122" s="3"/>
      <c r="F122" s="3"/>
      <c r="G122" s="3"/>
      <c r="H122" s="3"/>
      <c r="I122" s="3"/>
      <c r="J122" s="3"/>
    </row>
    <row r="123" spans="2:10" x14ac:dyDescent="0.2">
      <c r="B123" s="3"/>
      <c r="C123" s="3"/>
      <c r="D123" s="3"/>
      <c r="E123" s="3"/>
      <c r="F123" s="3"/>
      <c r="G123" s="3"/>
      <c r="H123" s="3"/>
      <c r="I123" s="3"/>
      <c r="J123" s="3"/>
    </row>
    <row r="124" spans="2:10" x14ac:dyDescent="0.2">
      <c r="B124" s="3"/>
      <c r="C124" s="3"/>
      <c r="D124" s="3"/>
      <c r="E124" s="3"/>
      <c r="F124" s="3"/>
      <c r="G124" s="3"/>
      <c r="H124" s="3"/>
      <c r="I124" s="3"/>
      <c r="J124" s="3"/>
    </row>
    <row r="125" spans="2:10" x14ac:dyDescent="0.2">
      <c r="B125" s="3"/>
      <c r="C125" s="3"/>
      <c r="D125" s="3"/>
      <c r="E125" s="3"/>
      <c r="F125" s="3"/>
      <c r="G125" s="3"/>
      <c r="H125" s="3"/>
      <c r="I125" s="3"/>
      <c r="J125" s="3"/>
    </row>
    <row r="126" spans="2:10" x14ac:dyDescent="0.2">
      <c r="B126" s="3"/>
      <c r="C126" s="3"/>
      <c r="D126" s="3"/>
      <c r="E126" s="3"/>
      <c r="F126" s="3"/>
      <c r="G126" s="3"/>
      <c r="H126" s="3"/>
      <c r="I126" s="3"/>
      <c r="J126" s="3"/>
    </row>
    <row r="127" spans="2:10" x14ac:dyDescent="0.2">
      <c r="B127" s="3"/>
      <c r="C127" s="3"/>
      <c r="D127" s="3"/>
      <c r="E127" s="3"/>
      <c r="F127" s="3"/>
      <c r="G127" s="3"/>
      <c r="H127" s="3"/>
      <c r="I127" s="3"/>
      <c r="J127" s="3"/>
    </row>
    <row r="128" spans="2:10" x14ac:dyDescent="0.2">
      <c r="B128" s="3"/>
      <c r="C128" s="3"/>
      <c r="D128" s="3"/>
      <c r="E128" s="3"/>
      <c r="F128" s="3"/>
      <c r="G128" s="3"/>
      <c r="H128" s="3"/>
      <c r="I128" s="3"/>
      <c r="J128" s="3"/>
    </row>
    <row r="129" spans="2:10" x14ac:dyDescent="0.2">
      <c r="B129" s="3"/>
      <c r="C129" s="3"/>
      <c r="D129" s="3"/>
      <c r="E129" s="3"/>
      <c r="F129" s="3"/>
      <c r="G129" s="3"/>
      <c r="H129" s="3"/>
      <c r="I129" s="3"/>
      <c r="J129" s="3"/>
    </row>
    <row r="130" spans="2:10" x14ac:dyDescent="0.2">
      <c r="B130" s="3"/>
      <c r="C130" s="3"/>
      <c r="D130" s="3"/>
      <c r="E130" s="3"/>
      <c r="F130" s="3"/>
      <c r="G130" s="3"/>
      <c r="H130" s="3"/>
      <c r="I130" s="3"/>
      <c r="J130" s="3"/>
    </row>
    <row r="131" spans="2:10" x14ac:dyDescent="0.2">
      <c r="B131" s="3"/>
      <c r="C131" s="3"/>
      <c r="D131" s="3"/>
      <c r="E131" s="3"/>
      <c r="F131" s="3"/>
      <c r="G131" s="3"/>
      <c r="H131" s="3"/>
      <c r="I131" s="3"/>
      <c r="J131" s="3"/>
    </row>
    <row r="132" spans="2:10" x14ac:dyDescent="0.2">
      <c r="B132" s="2"/>
      <c r="I132" s="3"/>
      <c r="J132" s="3"/>
    </row>
  </sheetData>
  <mergeCells count="4">
    <mergeCell ref="A2:R2"/>
    <mergeCell ref="L52:R52"/>
    <mergeCell ref="U6:W6"/>
    <mergeCell ref="A1:T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EEPROM Table</vt:lpstr>
      <vt:lpstr>HV_table MEA1_MEA2-3eV-&gt;300eV</vt:lpstr>
      <vt:lpstr>HV_table MEA1_MEA2-3eV-&gt;25KeV</vt:lpstr>
      <vt:lpstr>HV_table MEA1_MEA2-3eV-&gt;3KeV</vt:lpstr>
      <vt:lpstr>HV_table MEA1_MEA2-3KeV-&gt;25KeV</vt:lpstr>
      <vt:lpstr>development HV Table</vt:lpstr>
      <vt:lpstr>Table HV tests EMC-Vide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Mathieu</cp:lastModifiedBy>
  <cp:lastPrinted>2011-04-20T09:48:24Z</cp:lastPrinted>
  <dcterms:created xsi:type="dcterms:W3CDTF">2011-04-20T08:49:58Z</dcterms:created>
  <dcterms:modified xsi:type="dcterms:W3CDTF">2016-03-02T13:27:02Z</dcterms:modified>
</cp:coreProperties>
</file>