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data/MMO/20171207-VenusFluybyEmu/Operation/"/>
    </mc:Choice>
  </mc:AlternateContent>
  <bookViews>
    <workbookView xWindow="0" yWindow="440" windowWidth="33500" windowHeight="20560" activeTab="2"/>
  </bookViews>
  <sheets>
    <sheet name="TI list - 171207" sheetId="1" r:id="rId1"/>
    <sheet name="Result - 171207" sheetId="2" r:id="rId2"/>
    <sheet name="TI list - 170204" sheetId="4" r:id="rId3"/>
    <sheet name="Result - 170204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X12" i="2"/>
  <c r="W12" i="2"/>
  <c r="X11" i="2"/>
  <c r="W11" i="2"/>
  <c r="X10" i="2"/>
  <c r="W10" i="2"/>
  <c r="X9" i="2"/>
  <c r="W9" i="2"/>
  <c r="X8" i="2"/>
  <c r="X7" i="2"/>
  <c r="W7" i="2"/>
  <c r="X6" i="2"/>
  <c r="W6" i="2"/>
  <c r="X5" i="2"/>
  <c r="J32" i="4"/>
  <c r="J31" i="4"/>
  <c r="J30" i="4"/>
  <c r="J29" i="4"/>
  <c r="J28" i="4"/>
  <c r="J27" i="4"/>
  <c r="J26" i="4"/>
  <c r="J25" i="4"/>
  <c r="J21" i="4"/>
  <c r="J20" i="4"/>
  <c r="J19" i="4"/>
  <c r="J18" i="4"/>
  <c r="J17" i="4"/>
  <c r="J16" i="4"/>
  <c r="J15" i="4"/>
  <c r="J14" i="4"/>
  <c r="W23" i="3"/>
  <c r="V23" i="3"/>
  <c r="J23" i="3"/>
  <c r="W22" i="3"/>
  <c r="V22" i="3"/>
  <c r="J22" i="3"/>
  <c r="W21" i="3"/>
  <c r="V21" i="3"/>
  <c r="J21" i="3"/>
  <c r="W20" i="3"/>
  <c r="V20" i="3"/>
  <c r="J20" i="3"/>
  <c r="W19" i="3"/>
  <c r="J19" i="3"/>
  <c r="W18" i="3"/>
  <c r="V18" i="3"/>
  <c r="J18" i="3"/>
  <c r="W17" i="3"/>
  <c r="V17" i="3"/>
  <c r="J17" i="3"/>
  <c r="W16" i="3"/>
  <c r="V16" i="3"/>
  <c r="J16" i="3"/>
  <c r="V11" i="3"/>
  <c r="U11" i="3"/>
  <c r="V10" i="3"/>
  <c r="U10" i="3"/>
  <c r="V9" i="3"/>
  <c r="U9" i="3"/>
  <c r="V8" i="3"/>
  <c r="U8" i="3"/>
  <c r="W7" i="3"/>
  <c r="V7" i="3"/>
  <c r="U7" i="3"/>
  <c r="V6" i="3"/>
  <c r="U6" i="3"/>
  <c r="V5" i="3"/>
  <c r="U5" i="3"/>
  <c r="V4" i="3"/>
  <c r="U4" i="3"/>
  <c r="R11" i="1"/>
  <c r="Q11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J4" i="1"/>
  <c r="J5" i="1"/>
  <c r="J6" i="1"/>
  <c r="J7" i="1"/>
  <c r="J8" i="1"/>
  <c r="J9" i="1"/>
  <c r="J10" i="1"/>
  <c r="J11" i="1"/>
</calcChain>
</file>

<file path=xl/sharedStrings.xml><?xml version="1.0" encoding="utf-8"?>
<sst xmlns="http://schemas.openxmlformats.org/spreadsheetml/2006/main" count="858" uniqueCount="177">
  <si>
    <t>Case 1</t>
    <phoneticPr fontId="1"/>
  </si>
  <si>
    <t>Start</t>
    <phoneticPr fontId="1"/>
  </si>
  <si>
    <t>End</t>
    <phoneticPr fontId="1"/>
  </si>
  <si>
    <t>End</t>
    <phoneticPr fontId="1"/>
  </si>
  <si>
    <t>Case 2</t>
    <phoneticPr fontId="1"/>
  </si>
  <si>
    <t>TI</t>
    <phoneticPr fontId="1"/>
  </si>
  <si>
    <t>Case 3</t>
    <phoneticPr fontId="1"/>
  </si>
  <si>
    <t>SYS</t>
    <phoneticPr fontId="1"/>
  </si>
  <si>
    <t>TLM MODE 10</t>
    <phoneticPr fontId="1"/>
  </si>
  <si>
    <t>Mission</t>
    <phoneticPr fontId="1"/>
  </si>
  <si>
    <t>4 kbps</t>
    <phoneticPr fontId="1"/>
  </si>
  <si>
    <t>DPU 1</t>
    <phoneticPr fontId="1"/>
  </si>
  <si>
    <t>DPU 2</t>
    <phoneticPr fontId="1"/>
  </si>
  <si>
    <t>ENA</t>
    <phoneticPr fontId="1"/>
  </si>
  <si>
    <t>CRUISE</t>
    <phoneticPr fontId="1"/>
  </si>
  <si>
    <t>NORMAL</t>
    <phoneticPr fontId="1"/>
  </si>
  <si>
    <t>LOW</t>
    <phoneticPr fontId="1"/>
  </si>
  <si>
    <t>HIGH</t>
    <phoneticPr fontId="1"/>
  </si>
  <si>
    <t>Case 4</t>
    <phoneticPr fontId="1"/>
  </si>
  <si>
    <t>TLM MODE 5</t>
    <phoneticPr fontId="1"/>
  </si>
  <si>
    <t>7 kbps</t>
    <phoneticPr fontId="1"/>
  </si>
  <si>
    <t>Case 5</t>
  </si>
  <si>
    <t>Case 6</t>
  </si>
  <si>
    <t>Case 7</t>
  </si>
  <si>
    <t>Case 8</t>
  </si>
  <si>
    <t># Case</t>
    <phoneticPr fontId="1"/>
  </si>
  <si>
    <t>HIGH</t>
    <phoneticPr fontId="1"/>
  </si>
  <si>
    <t>TLM (kbps)</t>
    <phoneticPr fontId="1"/>
  </si>
  <si>
    <t>Comment</t>
    <phoneticPr fontId="1"/>
  </si>
  <si>
    <t># 1回目</t>
    <rPh sb="3" eb="4">
      <t>カイ</t>
    </rPh>
    <rPh sb="4" eb="5">
      <t>メ</t>
    </rPh>
    <phoneticPr fontId="1"/>
  </si>
  <si>
    <t>MGF-I</t>
    <phoneticPr fontId="1"/>
  </si>
  <si>
    <t>MGF-O</t>
    <phoneticPr fontId="1"/>
  </si>
  <si>
    <t>HEP-E</t>
    <phoneticPr fontId="1"/>
  </si>
  <si>
    <t>MIA</t>
    <phoneticPr fontId="1"/>
  </si>
  <si>
    <t>MEA</t>
    <phoneticPr fontId="1"/>
  </si>
  <si>
    <t>EWO-B</t>
    <phoneticPr fontId="1"/>
  </si>
  <si>
    <t>SORBET</t>
    <phoneticPr fontId="1"/>
  </si>
  <si>
    <t>TLM rate (kbps)</t>
    <phoneticPr fontId="1"/>
  </si>
  <si>
    <t>Result (packet loss)</t>
    <phoneticPr fontId="1"/>
  </si>
  <si>
    <t>EWO-E</t>
    <phoneticPr fontId="1"/>
  </si>
  <si>
    <t>L</t>
    <phoneticPr fontId="1"/>
  </si>
  <si>
    <t>M</t>
    <phoneticPr fontId="1"/>
  </si>
  <si>
    <t>Summary</t>
    <phoneticPr fontId="1"/>
  </si>
  <si>
    <t>Expected TLM (kbps)</t>
    <phoneticPr fontId="1"/>
  </si>
  <si>
    <t>0x0005aa5c</t>
    <phoneticPr fontId="1"/>
  </si>
  <si>
    <t>ACS TI (deci)</t>
    <phoneticPr fontId="1"/>
  </si>
  <si>
    <t>0x0005ced9</t>
    <phoneticPr fontId="1"/>
  </si>
  <si>
    <t>0x0005f45c</t>
    <phoneticPr fontId="1"/>
  </si>
  <si>
    <t>0x00061999</t>
    <phoneticPr fontId="1"/>
  </si>
  <si>
    <t>0x00063e20</t>
    <phoneticPr fontId="1"/>
  </si>
  <si>
    <t>0x0006634a</t>
    <phoneticPr fontId="1"/>
  </si>
  <si>
    <t>0x00068c20</t>
    <phoneticPr fontId="1"/>
  </si>
  <si>
    <t>0x0006b0c9</t>
    <phoneticPr fontId="1"/>
  </si>
  <si>
    <t>0x0006fe5c</t>
  </si>
  <si>
    <t>0x0006fe5c</t>
    <phoneticPr fontId="1"/>
  </si>
  <si>
    <t>0x0006d85c</t>
  </si>
  <si>
    <t>0x0006d85c</t>
    <phoneticPr fontId="1"/>
  </si>
  <si>
    <t>0x000725ae</t>
  </si>
  <si>
    <t>0x000725ae</t>
    <phoneticPr fontId="1"/>
  </si>
  <si>
    <t>0x00074bf3</t>
  </si>
  <si>
    <t>0x00074bf3</t>
    <phoneticPr fontId="1"/>
  </si>
  <si>
    <t>0x0007745c</t>
  </si>
  <si>
    <t>0x0007745c</t>
    <phoneticPr fontId="1"/>
  </si>
  <si>
    <t>0x00079881</t>
  </si>
  <si>
    <t>0x00079881</t>
    <phoneticPr fontId="1"/>
  </si>
  <si>
    <t>0x0007c499</t>
  </si>
  <si>
    <t>0x0007c499</t>
    <phoneticPr fontId="1"/>
  </si>
  <si>
    <t>0x0007edbf</t>
  </si>
  <si>
    <t>0x0007edbf</t>
    <phoneticPr fontId="1"/>
  </si>
  <si>
    <t>Start</t>
    <phoneticPr fontId="1"/>
  </si>
  <si>
    <t>End</t>
    <phoneticPr fontId="1"/>
  </si>
  <si>
    <t>ACS TI (hex)</t>
    <phoneticPr fontId="1"/>
  </si>
  <si>
    <t>0x0005aa5c</t>
  </si>
  <si>
    <t>0x0005ced9</t>
  </si>
  <si>
    <t>0x0005f45c</t>
  </si>
  <si>
    <t>0x00061999</t>
  </si>
  <si>
    <t>0x00063e20</t>
  </si>
  <si>
    <t>0x0006634a</t>
  </si>
  <si>
    <t>0x00068c20</t>
  </si>
  <si>
    <t>0x0006b0c9</t>
  </si>
  <si>
    <t># 07 Dec 2017</t>
    <phoneticPr fontId="1"/>
  </si>
  <si>
    <t>UT</t>
    <phoneticPr fontId="1"/>
  </si>
  <si>
    <t>NG</t>
    <phoneticPr fontId="1"/>
  </si>
  <si>
    <t>NG</t>
    <phoneticPr fontId="1"/>
  </si>
  <si>
    <t>OK</t>
    <phoneticPr fontId="1"/>
  </si>
  <si>
    <t>OK</t>
    <phoneticPr fontId="1"/>
  </si>
  <si>
    <t>OK?</t>
    <phoneticPr fontId="1"/>
  </si>
  <si>
    <t>MSA</t>
    <phoneticPr fontId="1"/>
  </si>
  <si>
    <t xml:space="preserve">UT </t>
    <phoneticPr fontId="1"/>
  </si>
  <si>
    <t># 1st attempt</t>
    <phoneticPr fontId="1"/>
  </si>
  <si>
    <t>UT (管制卓）</t>
    <rPh sb="4" eb="6">
      <t>カンセイ</t>
    </rPh>
    <rPh sb="6" eb="7">
      <t>タク</t>
    </rPh>
    <phoneticPr fontId="1"/>
  </si>
  <si>
    <t>TI</t>
    <phoneticPr fontId="1"/>
  </si>
  <si>
    <t>TLM rate (kbps)</t>
    <phoneticPr fontId="1"/>
  </si>
  <si>
    <t>Result (packet loss)</t>
    <phoneticPr fontId="1"/>
  </si>
  <si>
    <t># Case</t>
    <phoneticPr fontId="1"/>
  </si>
  <si>
    <t>DPU 1</t>
    <phoneticPr fontId="1"/>
  </si>
  <si>
    <t>DPU 2</t>
    <phoneticPr fontId="1"/>
  </si>
  <si>
    <t>ENA</t>
    <phoneticPr fontId="1"/>
  </si>
  <si>
    <t>TLM (kbps)</t>
    <phoneticPr fontId="1"/>
  </si>
  <si>
    <t>End</t>
    <phoneticPr fontId="1"/>
  </si>
  <si>
    <t>MIA</t>
    <phoneticPr fontId="1"/>
  </si>
  <si>
    <t>EWO-E</t>
    <phoneticPr fontId="1"/>
  </si>
  <si>
    <t>SORBET</t>
    <phoneticPr fontId="1"/>
  </si>
  <si>
    <t>L</t>
    <phoneticPr fontId="1"/>
  </si>
  <si>
    <t>M</t>
    <phoneticPr fontId="1"/>
  </si>
  <si>
    <t>Case 1</t>
    <phoneticPr fontId="1"/>
  </si>
  <si>
    <t>TLM MODE 10</t>
    <phoneticPr fontId="1"/>
  </si>
  <si>
    <t>4 kbps</t>
    <phoneticPr fontId="1"/>
  </si>
  <si>
    <t>NORMAL</t>
    <phoneticPr fontId="1"/>
  </si>
  <si>
    <t>0x0003ec79</t>
    <phoneticPr fontId="1"/>
  </si>
  <si>
    <t>0x000411cf</t>
    <phoneticPr fontId="1"/>
  </si>
  <si>
    <t>OK</t>
    <phoneticPr fontId="1"/>
  </si>
  <si>
    <t>N/A</t>
    <phoneticPr fontId="1"/>
  </si>
  <si>
    <t>LOW</t>
    <phoneticPr fontId="1"/>
  </si>
  <si>
    <t>0x00042575</t>
    <phoneticPr fontId="1"/>
  </si>
  <si>
    <t>0x00044bdc</t>
    <phoneticPr fontId="1"/>
  </si>
  <si>
    <t>Case 3</t>
    <phoneticPr fontId="1"/>
  </si>
  <si>
    <t>0x00045e20</t>
    <phoneticPr fontId="1"/>
  </si>
  <si>
    <t>0x000483a2</t>
    <phoneticPr fontId="1"/>
  </si>
  <si>
    <t>Case 4</t>
    <phoneticPr fontId="1"/>
  </si>
  <si>
    <t>HIGH</t>
    <phoneticPr fontId="1"/>
  </si>
  <si>
    <t>0x00049820</t>
    <phoneticPr fontId="1"/>
  </si>
  <si>
    <t>0x0004bedc</t>
    <phoneticPr fontId="1"/>
  </si>
  <si>
    <t>7 kbps</t>
    <phoneticPr fontId="1"/>
  </si>
  <si>
    <t>0x0004d7ee</t>
    <phoneticPr fontId="1"/>
  </si>
  <si>
    <t>0x0004fdc9</t>
    <phoneticPr fontId="1"/>
  </si>
  <si>
    <t>0x000515dc</t>
    <phoneticPr fontId="1"/>
  </si>
  <si>
    <t>0x00053bdc</t>
    <phoneticPr fontId="1"/>
  </si>
  <si>
    <t>0x000557dc</t>
    <phoneticPr fontId="1"/>
  </si>
  <si>
    <t>0x00057be9</t>
    <phoneticPr fontId="1"/>
  </si>
  <si>
    <t>0x00059cdc</t>
    <phoneticPr fontId="1"/>
  </si>
  <si>
    <t>0x0005c1d2</t>
    <phoneticPr fontId="1"/>
  </si>
  <si>
    <t># 3rd attempt</t>
    <phoneticPr fontId="1"/>
  </si>
  <si>
    <t>Expected TLM (kbps)</t>
    <phoneticPr fontId="1"/>
  </si>
  <si>
    <t>0x000a1116</t>
    <phoneticPr fontId="1"/>
  </si>
  <si>
    <t>0x000a3679</t>
    <phoneticPr fontId="1"/>
  </si>
  <si>
    <t>0x000a465c</t>
    <phoneticPr fontId="1"/>
  </si>
  <si>
    <t>0x000a6905</t>
    <phoneticPr fontId="1"/>
  </si>
  <si>
    <t>0x000a7de5</t>
    <phoneticPr fontId="1"/>
  </si>
  <si>
    <t>0x000aa283</t>
    <phoneticPr fontId="1"/>
  </si>
  <si>
    <t>0x000ab821</t>
    <phoneticPr fontId="1"/>
  </si>
  <si>
    <t>0x000ade20</t>
    <phoneticPr fontId="1"/>
  </si>
  <si>
    <t>0x000af9d7</t>
    <phoneticPr fontId="1"/>
  </si>
  <si>
    <t>0x000b20d1</t>
    <phoneticPr fontId="1"/>
  </si>
  <si>
    <t>0x000b3d9e</t>
    <phoneticPr fontId="1"/>
  </si>
  <si>
    <t>0x000b6339</t>
    <phoneticPr fontId="1"/>
  </si>
  <si>
    <t>0x000b7be7</t>
    <phoneticPr fontId="1"/>
  </si>
  <si>
    <t>0x000ba069</t>
    <phoneticPr fontId="1"/>
  </si>
  <si>
    <t>0x000bbd8e</t>
    <phoneticPr fontId="1"/>
  </si>
  <si>
    <t>0x000be351</t>
    <phoneticPr fontId="1"/>
  </si>
  <si>
    <t>OK??</t>
    <phoneticPr fontId="1"/>
  </si>
  <si>
    <t>CAT_IDがLのみ出力の設定に</t>
    <rPh sb="10" eb="12">
      <t>シュツリョク</t>
    </rPh>
    <rPh sb="13" eb="15">
      <t>セッテイ</t>
    </rPh>
    <phoneticPr fontId="1"/>
  </si>
  <si>
    <t># 2回目</t>
    <rPh sb="3" eb="4">
      <t>カイ</t>
    </rPh>
    <rPh sb="4" eb="5">
      <t>メ</t>
    </rPh>
    <phoneticPr fontId="1"/>
  </si>
  <si>
    <t>0x00090b56</t>
    <phoneticPr fontId="1"/>
  </si>
  <si>
    <t>0x00093025</t>
    <phoneticPr fontId="1"/>
  </si>
  <si>
    <t>CAT_ID = 0x32に</t>
    <phoneticPr fontId="1"/>
  </si>
  <si>
    <t>0x00094079</t>
    <phoneticPr fontId="1"/>
  </si>
  <si>
    <t>0x00096760</t>
    <phoneticPr fontId="1"/>
  </si>
  <si>
    <t>0x00097c20</t>
    <phoneticPr fontId="1"/>
  </si>
  <si>
    <t>0x0009a169</t>
    <phoneticPr fontId="1"/>
  </si>
  <si>
    <t>CAT_ID = 0x32に</t>
  </si>
  <si>
    <t># 3回目</t>
    <rPh sb="3" eb="4">
      <t>カイ</t>
    </rPh>
    <rPh sb="4" eb="5">
      <t>メ</t>
    </rPh>
    <phoneticPr fontId="1"/>
  </si>
  <si>
    <t>EWO</t>
    <phoneticPr fontId="1"/>
  </si>
  <si>
    <t>×</t>
    <phoneticPr fontId="1"/>
  </si>
  <si>
    <t>CAT_ID = 0x32に, EWO-Eの出力を止める</t>
    <rPh sb="22" eb="24">
      <t>シュツリョク</t>
    </rPh>
    <rPh sb="25" eb="26">
      <t>ト</t>
    </rPh>
    <phoneticPr fontId="1"/>
  </si>
  <si>
    <t>○</t>
    <phoneticPr fontId="1"/>
  </si>
  <si>
    <t>CAT-ID</t>
    <phoneticPr fontId="1"/>
  </si>
  <si>
    <t>38/42</t>
    <phoneticPr fontId="1"/>
  </si>
  <si>
    <t>L</t>
    <phoneticPr fontId="1"/>
  </si>
  <si>
    <t>L: none</t>
    <phoneticPr fontId="1"/>
  </si>
  <si>
    <t xml:space="preserve">M: </t>
    <phoneticPr fontId="1"/>
  </si>
  <si>
    <t>few % loss</t>
    <phoneticPr fontId="1"/>
  </si>
  <si>
    <t>~10% loss</t>
    <phoneticPr fontId="1"/>
  </si>
  <si>
    <t>~50% loss</t>
    <phoneticPr fontId="1"/>
  </si>
  <si>
    <t>~20% loss</t>
    <phoneticPr fontId="1"/>
  </si>
  <si>
    <t>~40% loss</t>
    <phoneticPr fontId="1"/>
  </si>
  <si>
    <t>~25% loss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</si>
</sst>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Border="1">
      <alignment vertical="center"/>
    </xf>
    <xf numFmtId="0" fontId="0" fillId="0" borderId="5" xfId="0" applyBorder="1">
      <alignment vertical="center"/>
    </xf>
    <xf numFmtId="21" fontId="0" fillId="0" borderId="0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21" fontId="0" fillId="0" borderId="7" xfId="0" applyNumberFormat="1" applyBorder="1">
      <alignment vertical="center"/>
    </xf>
    <xf numFmtId="0" fontId="2" fillId="2" borderId="7" xfId="0" applyFont="1" applyFill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ill="1" applyBorder="1">
      <alignment vertical="center"/>
    </xf>
    <xf numFmtId="21" fontId="0" fillId="0" borderId="7" xfId="0" applyNumberFormat="1" applyFill="1" applyBorder="1">
      <alignment vertical="center"/>
    </xf>
    <xf numFmtId="0" fontId="0" fillId="0" borderId="11" xfId="0" applyFill="1" applyBorder="1">
      <alignment vertical="center"/>
    </xf>
    <xf numFmtId="0" fontId="4" fillId="0" borderId="7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0" fillId="0" borderId="0" xfId="0" applyFill="1" applyBorder="1">
      <alignment vertical="center"/>
    </xf>
    <xf numFmtId="0" fontId="8" fillId="0" borderId="7" xfId="0" applyFont="1" applyFill="1" applyBorder="1">
      <alignment vertical="center"/>
    </xf>
    <xf numFmtId="21" fontId="0" fillId="0" borderId="0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" borderId="10" xfId="0" applyFill="1" applyBorder="1">
      <alignment vertical="center"/>
    </xf>
    <xf numFmtId="0" fontId="4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4" fillId="3" borderId="13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4" fillId="4" borderId="5" xfId="0" applyFont="1" applyFill="1" applyBorder="1">
      <alignment vertical="center"/>
    </xf>
    <xf numFmtId="0" fontId="2" fillId="0" borderId="16" xfId="0" applyFont="1" applyBorder="1">
      <alignment vertical="center"/>
    </xf>
    <xf numFmtId="0" fontId="5" fillId="3" borderId="13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0" fillId="3" borderId="11" xfId="0" applyFill="1" applyBorder="1">
      <alignment vertical="center"/>
    </xf>
    <xf numFmtId="0" fontId="4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4" fillId="3" borderId="14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0" fillId="4" borderId="7" xfId="0" applyFill="1" applyBorder="1">
      <alignment vertical="center"/>
    </xf>
    <xf numFmtId="0" fontId="4" fillId="4" borderId="8" xfId="0" applyFont="1" applyFill="1" applyBorder="1">
      <alignment vertical="center"/>
    </xf>
    <xf numFmtId="0" fontId="2" fillId="0" borderId="17" xfId="0" applyFont="1" applyBorder="1">
      <alignment vertical="center"/>
    </xf>
    <xf numFmtId="0" fontId="0" fillId="3" borderId="13" xfId="0" applyFont="1" applyFill="1" applyBorder="1">
      <alignment vertical="center"/>
    </xf>
    <xf numFmtId="0" fontId="8" fillId="4" borderId="0" xfId="0" applyFont="1" applyFill="1" applyBorder="1">
      <alignment vertical="center"/>
    </xf>
    <xf numFmtId="0" fontId="8" fillId="4" borderId="5" xfId="0" applyFont="1" applyFill="1" applyBorder="1">
      <alignment vertical="center"/>
    </xf>
    <xf numFmtId="0" fontId="8" fillId="0" borderId="16" xfId="0" applyFont="1" applyBorder="1">
      <alignment vertical="center"/>
    </xf>
    <xf numFmtId="0" fontId="6" fillId="4" borderId="0" xfId="0" applyFont="1" applyFill="1" applyBorder="1">
      <alignment vertical="center"/>
    </xf>
    <xf numFmtId="0" fontId="0" fillId="5" borderId="4" xfId="0" applyFill="1" applyBorder="1">
      <alignment vertical="center"/>
    </xf>
    <xf numFmtId="0" fontId="0" fillId="5" borderId="0" xfId="0" applyFill="1" applyBorder="1">
      <alignment vertical="center"/>
    </xf>
    <xf numFmtId="21" fontId="0" fillId="5" borderId="0" xfId="0" applyNumberFormat="1" applyFill="1" applyBorder="1">
      <alignment vertical="center"/>
    </xf>
    <xf numFmtId="0" fontId="3" fillId="5" borderId="0" xfId="0" applyFont="1" applyFill="1" applyBorder="1">
      <alignment vertical="center"/>
    </xf>
    <xf numFmtId="0" fontId="0" fillId="5" borderId="10" xfId="0" applyFill="1" applyBorder="1">
      <alignment vertical="center"/>
    </xf>
    <xf numFmtId="0" fontId="4" fillId="5" borderId="0" xfId="0" applyFont="1" applyFill="1" applyBorder="1">
      <alignment vertical="center"/>
    </xf>
    <xf numFmtId="0" fontId="0" fillId="5" borderId="13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6" fillId="5" borderId="16" xfId="0" applyFont="1" applyFill="1" applyBorder="1">
      <alignment vertical="center"/>
    </xf>
    <xf numFmtId="0" fontId="6" fillId="0" borderId="17" xfId="0" applyFont="1" applyBorder="1">
      <alignment vertical="center"/>
    </xf>
    <xf numFmtId="21" fontId="0" fillId="0" borderId="0" xfId="0" applyNumberFormat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"/>
  <sheetViews>
    <sheetView zoomScale="125" zoomScaleNormal="125" zoomScalePageLayoutView="125" workbookViewId="0">
      <selection activeCell="Q4" sqref="Q4"/>
    </sheetView>
  </sheetViews>
  <sheetFormatPr baseColWidth="12" defaultColWidth="8.83203125" defaultRowHeight="14" x14ac:dyDescent="0.15"/>
  <cols>
    <col min="3" max="3" width="13.83203125" bestFit="1" customWidth="1"/>
    <col min="8" max="8" width="10.83203125" bestFit="1" customWidth="1"/>
    <col min="11" max="12" width="12.33203125" bestFit="1" customWidth="1"/>
    <col min="13" max="13" width="27.83203125" bestFit="1" customWidth="1"/>
  </cols>
  <sheetData>
    <row r="1" spans="2:18" ht="15" thickBot="1" x14ac:dyDescent="0.2"/>
    <row r="2" spans="2:18" x14ac:dyDescent="0.15">
      <c r="B2" s="1" t="s">
        <v>29</v>
      </c>
      <c r="C2" s="2"/>
      <c r="D2" s="2"/>
      <c r="E2" s="2"/>
      <c r="F2" s="2"/>
      <c r="G2" s="2"/>
      <c r="H2" s="2"/>
      <c r="I2" s="2" t="s">
        <v>88</v>
      </c>
      <c r="J2" s="2"/>
      <c r="K2" s="2" t="s">
        <v>5</v>
      </c>
      <c r="L2" s="2"/>
      <c r="M2" s="2"/>
      <c r="N2" s="3"/>
      <c r="O2" t="s">
        <v>45</v>
      </c>
      <c r="Q2" t="s">
        <v>71</v>
      </c>
    </row>
    <row r="3" spans="2:18" x14ac:dyDescent="0.15">
      <c r="B3" s="4" t="s">
        <v>25</v>
      </c>
      <c r="C3" s="5" t="s">
        <v>7</v>
      </c>
      <c r="D3" s="5" t="s">
        <v>9</v>
      </c>
      <c r="E3" s="5" t="s">
        <v>11</v>
      </c>
      <c r="F3" s="5" t="s">
        <v>12</v>
      </c>
      <c r="G3" s="5" t="s">
        <v>13</v>
      </c>
      <c r="H3" s="5" t="s">
        <v>27</v>
      </c>
      <c r="I3" s="5" t="s">
        <v>1</v>
      </c>
      <c r="J3" s="5" t="s">
        <v>2</v>
      </c>
      <c r="K3" s="6" t="s">
        <v>1</v>
      </c>
      <c r="L3" s="6" t="s">
        <v>3</v>
      </c>
      <c r="M3" s="5" t="s">
        <v>28</v>
      </c>
      <c r="N3" s="7"/>
      <c r="O3" s="36" t="s">
        <v>69</v>
      </c>
      <c r="P3" s="36" t="s">
        <v>70</v>
      </c>
      <c r="Q3" s="36" t="s">
        <v>69</v>
      </c>
      <c r="R3" s="36" t="s">
        <v>70</v>
      </c>
    </row>
    <row r="4" spans="2:18" x14ac:dyDescent="0.15">
      <c r="B4" s="4" t="s">
        <v>0</v>
      </c>
      <c r="C4" s="5" t="s">
        <v>8</v>
      </c>
      <c r="D4" s="5" t="s">
        <v>10</v>
      </c>
      <c r="E4" s="5" t="s">
        <v>14</v>
      </c>
      <c r="F4" s="5" t="s">
        <v>15</v>
      </c>
      <c r="G4" s="5" t="s">
        <v>15</v>
      </c>
      <c r="H4" s="5">
        <v>4.7</v>
      </c>
      <c r="I4" s="8">
        <v>0.42878472222222225</v>
      </c>
      <c r="J4" s="8">
        <f>I4+5/60/24</f>
        <v>0.43225694444444446</v>
      </c>
      <c r="K4" s="6" t="s">
        <v>44</v>
      </c>
      <c r="L4" s="6" t="s">
        <v>46</v>
      </c>
      <c r="M4" s="5"/>
      <c r="N4" s="7"/>
      <c r="O4">
        <v>370720</v>
      </c>
      <c r="Q4" t="str">
        <f t="shared" ref="Q4:Q11" si="0">DEC2HEX(O4,8)</f>
        <v>0005A820</v>
      </c>
      <c r="R4" t="str">
        <f t="shared" ref="R4:R11" si="1">DEC2HEX(P4,8)</f>
        <v>00000000</v>
      </c>
    </row>
    <row r="5" spans="2:18" x14ac:dyDescent="0.15">
      <c r="B5" s="4" t="s">
        <v>4</v>
      </c>
      <c r="C5" s="5" t="s">
        <v>8</v>
      </c>
      <c r="D5" s="5" t="s">
        <v>10</v>
      </c>
      <c r="E5" s="5" t="s">
        <v>14</v>
      </c>
      <c r="F5" s="5" t="s">
        <v>15</v>
      </c>
      <c r="G5" s="5" t="s">
        <v>16</v>
      </c>
      <c r="H5" s="5">
        <v>3.8</v>
      </c>
      <c r="I5" s="8">
        <v>0.4357523148148148</v>
      </c>
      <c r="J5" s="8">
        <f>I5+5/60/24</f>
        <v>0.43922453703703701</v>
      </c>
      <c r="K5" s="6" t="s">
        <v>47</v>
      </c>
      <c r="L5" s="6" t="s">
        <v>48</v>
      </c>
      <c r="M5" s="5"/>
      <c r="N5" s="7"/>
      <c r="O5">
        <v>390176</v>
      </c>
      <c r="P5">
        <v>399392</v>
      </c>
      <c r="Q5" t="str">
        <f t="shared" si="0"/>
        <v>0005F420</v>
      </c>
      <c r="R5" t="str">
        <f t="shared" si="1"/>
        <v>00061820</v>
      </c>
    </row>
    <row r="6" spans="2:18" x14ac:dyDescent="0.15">
      <c r="B6" s="4" t="s">
        <v>6</v>
      </c>
      <c r="C6" s="5" t="s">
        <v>8</v>
      </c>
      <c r="D6" s="5" t="s">
        <v>10</v>
      </c>
      <c r="E6" s="5" t="s">
        <v>15</v>
      </c>
      <c r="F6" s="5" t="s">
        <v>15</v>
      </c>
      <c r="G6" s="5" t="s">
        <v>15</v>
      </c>
      <c r="H6" s="5">
        <v>11.2</v>
      </c>
      <c r="I6" s="8">
        <v>0.44262731481481482</v>
      </c>
      <c r="J6" s="8">
        <f t="shared" ref="J6:J11" si="2">I6+5/60/24</f>
        <v>0.44609953703703703</v>
      </c>
      <c r="K6" s="6" t="s">
        <v>49</v>
      </c>
      <c r="L6" s="6" t="s">
        <v>50</v>
      </c>
      <c r="M6" s="5"/>
      <c r="N6" s="7"/>
      <c r="O6">
        <v>409120</v>
      </c>
      <c r="P6">
        <v>418848</v>
      </c>
      <c r="Q6" t="str">
        <f t="shared" si="0"/>
        <v>00063E20</v>
      </c>
      <c r="R6" t="str">
        <f t="shared" si="1"/>
        <v>00066420</v>
      </c>
    </row>
    <row r="7" spans="2:18" x14ac:dyDescent="0.15">
      <c r="B7" s="4" t="s">
        <v>18</v>
      </c>
      <c r="C7" s="5" t="s">
        <v>8</v>
      </c>
      <c r="D7" s="5" t="s">
        <v>10</v>
      </c>
      <c r="E7" s="5" t="s">
        <v>14</v>
      </c>
      <c r="F7" s="5" t="s">
        <v>14</v>
      </c>
      <c r="G7" s="5" t="s">
        <v>17</v>
      </c>
      <c r="H7" s="5">
        <v>3.1</v>
      </c>
      <c r="I7" s="8">
        <v>0.44982638888888887</v>
      </c>
      <c r="J7" s="8">
        <f t="shared" si="2"/>
        <v>0.45329861111111108</v>
      </c>
      <c r="K7" s="6" t="s">
        <v>51</v>
      </c>
      <c r="L7" s="6" t="s">
        <v>52</v>
      </c>
      <c r="M7" s="5"/>
      <c r="N7" s="7"/>
      <c r="O7">
        <v>429088</v>
      </c>
      <c r="P7">
        <v>438304</v>
      </c>
      <c r="Q7" t="str">
        <f t="shared" si="0"/>
        <v>00068C20</v>
      </c>
      <c r="R7" t="str">
        <f t="shared" si="1"/>
        <v>0006B020</v>
      </c>
    </row>
    <row r="8" spans="2:18" x14ac:dyDescent="0.15">
      <c r="B8" s="4" t="s">
        <v>21</v>
      </c>
      <c r="C8" s="5" t="s">
        <v>19</v>
      </c>
      <c r="D8" s="5" t="s">
        <v>20</v>
      </c>
      <c r="E8" s="5" t="s">
        <v>14</v>
      </c>
      <c r="F8" s="5" t="s">
        <v>15</v>
      </c>
      <c r="G8" s="5" t="s">
        <v>15</v>
      </c>
      <c r="H8" s="5">
        <v>4.7</v>
      </c>
      <c r="I8" s="8">
        <v>0.45690972222222226</v>
      </c>
      <c r="J8" s="8">
        <f t="shared" si="2"/>
        <v>0.46038194444444447</v>
      </c>
      <c r="K8" s="6" t="s">
        <v>56</v>
      </c>
      <c r="L8" s="6" t="s">
        <v>54</v>
      </c>
      <c r="M8" s="5"/>
      <c r="N8" s="7"/>
      <c r="O8">
        <v>448544</v>
      </c>
      <c r="P8">
        <v>458272</v>
      </c>
      <c r="Q8" t="str">
        <f t="shared" si="0"/>
        <v>0006D820</v>
      </c>
      <c r="R8" t="str">
        <f t="shared" si="1"/>
        <v>0006FE20</v>
      </c>
    </row>
    <row r="9" spans="2:18" x14ac:dyDescent="0.15">
      <c r="B9" s="4" t="s">
        <v>22</v>
      </c>
      <c r="C9" s="5" t="s">
        <v>19</v>
      </c>
      <c r="D9" s="5" t="s">
        <v>20</v>
      </c>
      <c r="E9" s="5" t="s">
        <v>14</v>
      </c>
      <c r="F9" s="5" t="s">
        <v>15</v>
      </c>
      <c r="G9" s="5" t="s">
        <v>16</v>
      </c>
      <c r="H9" s="5">
        <v>3.8</v>
      </c>
      <c r="I9" s="8">
        <v>0.46407407407407408</v>
      </c>
      <c r="J9" s="8">
        <f t="shared" si="2"/>
        <v>0.46754629629629629</v>
      </c>
      <c r="K9" s="6" t="s">
        <v>58</v>
      </c>
      <c r="L9" s="6" t="s">
        <v>60</v>
      </c>
      <c r="M9" s="5"/>
      <c r="N9" s="7"/>
      <c r="O9">
        <v>468512</v>
      </c>
      <c r="P9">
        <v>477728</v>
      </c>
      <c r="Q9" t="str">
        <f t="shared" si="0"/>
        <v>00072620</v>
      </c>
      <c r="R9" t="str">
        <f t="shared" si="1"/>
        <v>00074A20</v>
      </c>
    </row>
    <row r="10" spans="2:18" x14ac:dyDescent="0.15">
      <c r="B10" s="4" t="s">
        <v>23</v>
      </c>
      <c r="C10" s="5" t="s">
        <v>19</v>
      </c>
      <c r="D10" s="5" t="s">
        <v>20</v>
      </c>
      <c r="E10" s="5" t="s">
        <v>14</v>
      </c>
      <c r="F10" s="5" t="s">
        <v>15</v>
      </c>
      <c r="G10" s="5" t="s">
        <v>26</v>
      </c>
      <c r="H10" s="5">
        <v>5.9</v>
      </c>
      <c r="I10" s="8">
        <v>0.47129629629629632</v>
      </c>
      <c r="J10" s="8">
        <f t="shared" si="2"/>
        <v>0.47476851851851853</v>
      </c>
      <c r="K10" s="6" t="s">
        <v>62</v>
      </c>
      <c r="L10" s="6" t="s">
        <v>64</v>
      </c>
      <c r="M10" s="5"/>
      <c r="N10" s="7"/>
      <c r="O10">
        <v>488480</v>
      </c>
      <c r="P10">
        <v>497696</v>
      </c>
      <c r="Q10" t="str">
        <f t="shared" si="0"/>
        <v>00077420</v>
      </c>
      <c r="R10" t="str">
        <f t="shared" si="1"/>
        <v>00079820</v>
      </c>
    </row>
    <row r="11" spans="2:18" ht="15" thickBot="1" x14ac:dyDescent="0.2">
      <c r="B11" s="9" t="s">
        <v>24</v>
      </c>
      <c r="C11" s="10" t="s">
        <v>19</v>
      </c>
      <c r="D11" s="10" t="s">
        <v>20</v>
      </c>
      <c r="E11" s="10" t="s">
        <v>15</v>
      </c>
      <c r="F11" s="10" t="s">
        <v>15</v>
      </c>
      <c r="G11" s="10" t="s">
        <v>15</v>
      </c>
      <c r="H11" s="10">
        <v>11.2</v>
      </c>
      <c r="I11" s="11">
        <v>0.47877314814814814</v>
      </c>
      <c r="J11" s="11">
        <f t="shared" si="2"/>
        <v>0.48224537037037035</v>
      </c>
      <c r="K11" s="12" t="s">
        <v>66</v>
      </c>
      <c r="L11" s="12" t="s">
        <v>68</v>
      </c>
      <c r="M11" s="10"/>
      <c r="N11" s="13"/>
      <c r="O11">
        <v>508960</v>
      </c>
      <c r="P11">
        <v>518688</v>
      </c>
      <c r="Q11" t="str">
        <f t="shared" si="0"/>
        <v>0007C420</v>
      </c>
      <c r="R11" t="str">
        <f t="shared" si="1"/>
        <v>0007EA20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4"/>
  <sheetViews>
    <sheetView workbookViewId="0">
      <selection activeCell="K23" sqref="K23"/>
    </sheetView>
  </sheetViews>
  <sheetFormatPr baseColWidth="12" defaultColWidth="8.83203125" defaultRowHeight="14" x14ac:dyDescent="0.15"/>
  <cols>
    <col min="3" max="3" width="13.83203125" bestFit="1" customWidth="1"/>
    <col min="4" max="4" width="7.5" bestFit="1" customWidth="1"/>
    <col min="5" max="7" width="9.1640625" bestFit="1" customWidth="1"/>
    <col min="8" max="8" width="10.83203125" bestFit="1" customWidth="1"/>
    <col min="11" max="12" width="12.33203125" bestFit="1" customWidth="1"/>
    <col min="13" max="21" width="0" hidden="1" customWidth="1"/>
    <col min="22" max="22" width="7" bestFit="1" customWidth="1"/>
    <col min="23" max="23" width="7.1640625" bestFit="1" customWidth="1"/>
    <col min="25" max="33" width="0" hidden="1" customWidth="1"/>
    <col min="34" max="34" width="7" style="113" bestFit="1" customWidth="1"/>
    <col min="35" max="35" width="9.1640625" style="113" bestFit="1" customWidth="1"/>
    <col min="36" max="36" width="8.1640625" style="113" bestFit="1" customWidth="1"/>
    <col min="39" max="39" width="7.1640625" bestFit="1" customWidth="1"/>
    <col min="40" max="40" width="8.1640625" bestFit="1" customWidth="1"/>
  </cols>
  <sheetData>
    <row r="1" spans="2:40" ht="15" thickBot="1" x14ac:dyDescent="0.2">
      <c r="B1" s="29"/>
    </row>
    <row r="2" spans="2:40" x14ac:dyDescent="0.15">
      <c r="B2" s="30" t="s">
        <v>80</v>
      </c>
      <c r="C2" s="2"/>
      <c r="D2" s="2"/>
      <c r="E2" s="2"/>
      <c r="F2" s="2"/>
      <c r="G2" s="2"/>
      <c r="H2" s="2"/>
      <c r="I2" s="2" t="s">
        <v>81</v>
      </c>
      <c r="J2" s="2"/>
      <c r="K2" s="2" t="s">
        <v>5</v>
      </c>
      <c r="L2" s="2"/>
      <c r="M2" s="90" t="s">
        <v>37</v>
      </c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  <c r="Y2" s="91" t="s">
        <v>38</v>
      </c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3"/>
      <c r="AK2" s="94" t="s">
        <v>42</v>
      </c>
      <c r="AM2" s="114" t="s">
        <v>166</v>
      </c>
      <c r="AN2" s="93"/>
    </row>
    <row r="3" spans="2:40" x14ac:dyDescent="0.15">
      <c r="B3" s="97" t="s">
        <v>25</v>
      </c>
      <c r="C3" s="99" t="s">
        <v>7</v>
      </c>
      <c r="D3" s="99" t="s">
        <v>9</v>
      </c>
      <c r="E3" s="99" t="s">
        <v>11</v>
      </c>
      <c r="F3" s="99" t="s">
        <v>12</v>
      </c>
      <c r="G3" s="99" t="s">
        <v>13</v>
      </c>
      <c r="H3" s="101" t="s">
        <v>43</v>
      </c>
      <c r="I3" s="99" t="s">
        <v>1</v>
      </c>
      <c r="J3" s="99" t="s">
        <v>2</v>
      </c>
      <c r="K3" s="103" t="s">
        <v>1</v>
      </c>
      <c r="L3" s="105" t="s">
        <v>3</v>
      </c>
      <c r="M3" s="107" t="s">
        <v>30</v>
      </c>
      <c r="N3" s="103"/>
      <c r="O3" s="103" t="s">
        <v>31</v>
      </c>
      <c r="P3" s="103"/>
      <c r="Q3" s="14" t="s">
        <v>13</v>
      </c>
      <c r="R3" s="14" t="s">
        <v>32</v>
      </c>
      <c r="S3" s="14" t="s">
        <v>33</v>
      </c>
      <c r="T3" s="14" t="s">
        <v>34</v>
      </c>
      <c r="U3" s="14" t="s">
        <v>87</v>
      </c>
      <c r="V3" s="18" t="s">
        <v>39</v>
      </c>
      <c r="W3" s="14" t="s">
        <v>35</v>
      </c>
      <c r="X3" s="17" t="s">
        <v>36</v>
      </c>
      <c r="Y3" s="107" t="s">
        <v>30</v>
      </c>
      <c r="Z3" s="103"/>
      <c r="AA3" s="103" t="s">
        <v>31</v>
      </c>
      <c r="AB3" s="103"/>
      <c r="AC3" s="14" t="s">
        <v>13</v>
      </c>
      <c r="AD3" s="14" t="s">
        <v>32</v>
      </c>
      <c r="AE3" s="14" t="s">
        <v>33</v>
      </c>
      <c r="AF3" s="14" t="s">
        <v>34</v>
      </c>
      <c r="AG3" s="14" t="s">
        <v>87</v>
      </c>
      <c r="AH3" s="121" t="s">
        <v>39</v>
      </c>
      <c r="AI3" s="49" t="s">
        <v>35</v>
      </c>
      <c r="AJ3" s="122" t="s">
        <v>36</v>
      </c>
      <c r="AK3" s="95"/>
      <c r="AM3" s="117" t="s">
        <v>35</v>
      </c>
      <c r="AN3" s="16" t="s">
        <v>36</v>
      </c>
    </row>
    <row r="4" spans="2:40" x14ac:dyDescent="0.15">
      <c r="B4" s="98"/>
      <c r="C4" s="100"/>
      <c r="D4" s="100"/>
      <c r="E4" s="100"/>
      <c r="F4" s="100"/>
      <c r="G4" s="100"/>
      <c r="H4" s="102"/>
      <c r="I4" s="100"/>
      <c r="J4" s="100"/>
      <c r="K4" s="104"/>
      <c r="L4" s="106"/>
      <c r="M4" s="32" t="s">
        <v>40</v>
      </c>
      <c r="N4" s="31" t="s">
        <v>41</v>
      </c>
      <c r="O4" s="31" t="s">
        <v>40</v>
      </c>
      <c r="P4" s="31" t="s">
        <v>41</v>
      </c>
      <c r="Q4" s="31"/>
      <c r="R4" s="31"/>
      <c r="S4" s="31"/>
      <c r="T4" s="31"/>
      <c r="U4" s="31"/>
      <c r="V4" s="33"/>
      <c r="W4" s="31"/>
      <c r="X4" s="34"/>
      <c r="Y4" s="31" t="s">
        <v>40</v>
      </c>
      <c r="Z4" s="31" t="s">
        <v>41</v>
      </c>
      <c r="AA4" s="31" t="s">
        <v>40</v>
      </c>
      <c r="AB4" s="31" t="s">
        <v>41</v>
      </c>
      <c r="AC4" s="31"/>
      <c r="AD4" s="31"/>
      <c r="AE4" s="31"/>
      <c r="AF4" s="31"/>
      <c r="AG4" s="31"/>
      <c r="AH4" s="123"/>
      <c r="AI4" s="50"/>
      <c r="AJ4" s="124"/>
      <c r="AK4" s="96"/>
      <c r="AM4" s="118"/>
      <c r="AN4" s="35"/>
    </row>
    <row r="5" spans="2:40" s="29" customFormat="1" x14ac:dyDescent="0.15">
      <c r="B5" s="27" t="s">
        <v>0</v>
      </c>
      <c r="C5" s="36" t="s">
        <v>8</v>
      </c>
      <c r="D5" s="36" t="s">
        <v>10</v>
      </c>
      <c r="E5" s="36" t="s">
        <v>14</v>
      </c>
      <c r="F5" s="36" t="s">
        <v>15</v>
      </c>
      <c r="G5" s="36" t="s">
        <v>15</v>
      </c>
      <c r="H5" s="36">
        <v>4.7</v>
      </c>
      <c r="I5" s="38">
        <v>0.42878472222222225</v>
      </c>
      <c r="J5" s="38">
        <v>0.43225694444444446</v>
      </c>
      <c r="K5" s="14" t="s">
        <v>72</v>
      </c>
      <c r="L5" s="14" t="s">
        <v>73</v>
      </c>
      <c r="M5" s="39"/>
      <c r="N5" s="36"/>
      <c r="O5" s="39"/>
      <c r="P5" s="40"/>
      <c r="Q5" s="36"/>
      <c r="R5" s="36"/>
      <c r="S5" s="36"/>
      <c r="T5" s="36"/>
      <c r="U5" s="36"/>
      <c r="V5" s="111">
        <v>0</v>
      </c>
      <c r="W5" s="110">
        <f>750*8/4/1000</f>
        <v>1.5</v>
      </c>
      <c r="X5" s="46">
        <f t="shared" ref="X5:X12" si="0">850/8*8/1000</f>
        <v>0.85</v>
      </c>
      <c r="Y5" s="41"/>
      <c r="Z5" s="41"/>
      <c r="AA5" s="41"/>
      <c r="AB5" s="40"/>
      <c r="AC5" s="42" t="s">
        <v>82</v>
      </c>
      <c r="AD5" s="36"/>
      <c r="AE5" s="36"/>
      <c r="AF5" s="36"/>
      <c r="AG5" s="36"/>
      <c r="AH5" s="127" t="s">
        <v>112</v>
      </c>
      <c r="AI5" s="129" t="s">
        <v>175</v>
      </c>
      <c r="AJ5" s="131" t="s">
        <v>176</v>
      </c>
      <c r="AK5" s="43"/>
      <c r="AM5" s="115" t="s">
        <v>167</v>
      </c>
      <c r="AN5" s="119">
        <v>45</v>
      </c>
    </row>
    <row r="6" spans="2:40" s="29" customFormat="1" x14ac:dyDescent="0.15">
      <c r="B6" s="27" t="s">
        <v>4</v>
      </c>
      <c r="C6" s="36" t="s">
        <v>8</v>
      </c>
      <c r="D6" s="36" t="s">
        <v>10</v>
      </c>
      <c r="E6" s="36" t="s">
        <v>14</v>
      </c>
      <c r="F6" s="36" t="s">
        <v>15</v>
      </c>
      <c r="G6" s="36" t="s">
        <v>16</v>
      </c>
      <c r="H6" s="36">
        <v>3.8</v>
      </c>
      <c r="I6" s="38">
        <v>0.4357523148148148</v>
      </c>
      <c r="J6" s="38">
        <v>0.43922453703703701</v>
      </c>
      <c r="K6" s="14" t="s">
        <v>74</v>
      </c>
      <c r="L6" s="14" t="s">
        <v>75</v>
      </c>
      <c r="M6" s="39"/>
      <c r="N6" s="36"/>
      <c r="O6" s="39"/>
      <c r="P6" s="40"/>
      <c r="Q6" s="36"/>
      <c r="R6" s="36"/>
      <c r="S6" s="36"/>
      <c r="T6" s="36"/>
      <c r="U6" s="36"/>
      <c r="V6" s="111">
        <v>0</v>
      </c>
      <c r="W6" s="110">
        <f>750*8/4/1000</f>
        <v>1.5</v>
      </c>
      <c r="X6" s="46">
        <f t="shared" si="0"/>
        <v>0.85</v>
      </c>
      <c r="Y6" s="41"/>
      <c r="Z6" s="41"/>
      <c r="AA6" s="41"/>
      <c r="AB6" s="44"/>
      <c r="AC6" s="45" t="s">
        <v>84</v>
      </c>
      <c r="AD6" s="36"/>
      <c r="AE6" s="36"/>
      <c r="AF6" s="36"/>
      <c r="AG6" s="36"/>
      <c r="AH6" s="127" t="s">
        <v>112</v>
      </c>
      <c r="AI6" s="129" t="s">
        <v>174</v>
      </c>
      <c r="AJ6" s="131" t="s">
        <v>172</v>
      </c>
      <c r="AK6" s="43"/>
      <c r="AM6" s="115" t="s">
        <v>167</v>
      </c>
      <c r="AN6" s="119">
        <v>45</v>
      </c>
    </row>
    <row r="7" spans="2:40" s="29" customFormat="1" x14ac:dyDescent="0.15">
      <c r="B7" s="27" t="s">
        <v>6</v>
      </c>
      <c r="C7" s="36" t="s">
        <v>8</v>
      </c>
      <c r="D7" s="36" t="s">
        <v>10</v>
      </c>
      <c r="E7" s="36" t="s">
        <v>15</v>
      </c>
      <c r="F7" s="36" t="s">
        <v>15</v>
      </c>
      <c r="G7" s="36" t="s">
        <v>15</v>
      </c>
      <c r="H7" s="36">
        <v>11.2</v>
      </c>
      <c r="I7" s="38">
        <v>0.44262731481481482</v>
      </c>
      <c r="J7" s="38">
        <v>0.44609953703703703</v>
      </c>
      <c r="K7" s="14" t="s">
        <v>76</v>
      </c>
      <c r="L7" s="14" t="s">
        <v>77</v>
      </c>
      <c r="M7" s="39"/>
      <c r="N7" s="36"/>
      <c r="O7" s="39"/>
      <c r="P7" s="36"/>
      <c r="Q7" s="36"/>
      <c r="R7" s="36"/>
      <c r="S7" s="36"/>
      <c r="T7" s="36"/>
      <c r="U7" s="36"/>
      <c r="V7" s="111">
        <v>0</v>
      </c>
      <c r="W7" s="110">
        <f>750*8/4/1000</f>
        <v>1.5</v>
      </c>
      <c r="X7" s="46">
        <f t="shared" si="0"/>
        <v>0.85</v>
      </c>
      <c r="Y7" s="41"/>
      <c r="Z7" s="41"/>
      <c r="AA7" s="41"/>
      <c r="AB7" s="45"/>
      <c r="AC7" s="42" t="s">
        <v>83</v>
      </c>
      <c r="AD7" s="36"/>
      <c r="AE7" s="36"/>
      <c r="AF7" s="36"/>
      <c r="AG7" s="36"/>
      <c r="AH7" s="127" t="s">
        <v>112</v>
      </c>
      <c r="AI7" s="129" t="s">
        <v>173</v>
      </c>
      <c r="AJ7" s="131" t="s">
        <v>175</v>
      </c>
      <c r="AK7" s="43"/>
      <c r="AM7" s="115" t="s">
        <v>167</v>
      </c>
      <c r="AN7" s="119">
        <v>45</v>
      </c>
    </row>
    <row r="8" spans="2:40" s="29" customFormat="1" x14ac:dyDescent="0.15">
      <c r="B8" s="27" t="s">
        <v>18</v>
      </c>
      <c r="C8" s="36" t="s">
        <v>8</v>
      </c>
      <c r="D8" s="36" t="s">
        <v>10</v>
      </c>
      <c r="E8" s="36" t="s">
        <v>14</v>
      </c>
      <c r="F8" s="36" t="s">
        <v>14</v>
      </c>
      <c r="G8" s="36" t="s">
        <v>17</v>
      </c>
      <c r="H8" s="36">
        <v>3.1</v>
      </c>
      <c r="I8" s="38">
        <v>0.44982638888888887</v>
      </c>
      <c r="J8" s="38">
        <v>0.45329861111111108</v>
      </c>
      <c r="K8" s="14" t="s">
        <v>78</v>
      </c>
      <c r="L8" s="14" t="s">
        <v>79</v>
      </c>
      <c r="M8" s="39"/>
      <c r="N8" s="40"/>
      <c r="O8" s="39"/>
      <c r="P8" s="40"/>
      <c r="Q8" s="36"/>
      <c r="R8" s="36"/>
      <c r="S8" s="36"/>
      <c r="T8" s="36"/>
      <c r="U8" s="36"/>
      <c r="V8" s="111">
        <v>0</v>
      </c>
      <c r="W8" s="110">
        <v>0.08</v>
      </c>
      <c r="X8" s="46">
        <f t="shared" si="0"/>
        <v>0.85</v>
      </c>
      <c r="Y8" s="41"/>
      <c r="Z8" s="40"/>
      <c r="AA8" s="41"/>
      <c r="AB8" s="44"/>
      <c r="AC8" s="42" t="s">
        <v>82</v>
      </c>
      <c r="AD8" s="36"/>
      <c r="AE8" s="36"/>
      <c r="AF8" s="36"/>
      <c r="AG8" s="36"/>
      <c r="AH8" s="127" t="s">
        <v>112</v>
      </c>
      <c r="AI8" s="125" t="s">
        <v>111</v>
      </c>
      <c r="AJ8" s="131" t="s">
        <v>176</v>
      </c>
      <c r="AK8" s="43"/>
      <c r="AM8" s="115">
        <v>38</v>
      </c>
      <c r="AN8" s="119">
        <v>45</v>
      </c>
    </row>
    <row r="9" spans="2:40" s="29" customFormat="1" x14ac:dyDescent="0.15">
      <c r="B9" s="27" t="s">
        <v>21</v>
      </c>
      <c r="C9" s="36" t="s">
        <v>19</v>
      </c>
      <c r="D9" s="36" t="s">
        <v>20</v>
      </c>
      <c r="E9" s="36" t="s">
        <v>14</v>
      </c>
      <c r="F9" s="36" t="s">
        <v>15</v>
      </c>
      <c r="G9" s="36" t="s">
        <v>15</v>
      </c>
      <c r="H9" s="36">
        <v>4.7</v>
      </c>
      <c r="I9" s="38">
        <v>0.45690972222222226</v>
      </c>
      <c r="J9" s="38">
        <v>0.46038194444444447</v>
      </c>
      <c r="K9" s="14" t="s">
        <v>55</v>
      </c>
      <c r="L9" s="14" t="s">
        <v>53</v>
      </c>
      <c r="M9" s="39"/>
      <c r="N9" s="36"/>
      <c r="O9" s="39"/>
      <c r="P9" s="40"/>
      <c r="Q9" s="36"/>
      <c r="R9" s="36"/>
      <c r="S9" s="36"/>
      <c r="T9" s="36"/>
      <c r="U9" s="36"/>
      <c r="V9" s="111">
        <v>0</v>
      </c>
      <c r="W9" s="110">
        <f>750*8/4/1000</f>
        <v>1.5</v>
      </c>
      <c r="X9" s="46">
        <f t="shared" si="0"/>
        <v>0.85</v>
      </c>
      <c r="Y9" s="41"/>
      <c r="Z9" s="41"/>
      <c r="AA9" s="41"/>
      <c r="AB9" s="44"/>
      <c r="AC9" s="41" t="s">
        <v>84</v>
      </c>
      <c r="AD9" s="36"/>
      <c r="AE9" s="36"/>
      <c r="AF9" s="36"/>
      <c r="AG9" s="36"/>
      <c r="AH9" s="127" t="s">
        <v>112</v>
      </c>
      <c r="AI9" s="125" t="s">
        <v>111</v>
      </c>
      <c r="AJ9" s="126" t="s">
        <v>84</v>
      </c>
      <c r="AK9" s="47"/>
      <c r="AM9" s="115" t="s">
        <v>167</v>
      </c>
      <c r="AN9" s="119">
        <v>45</v>
      </c>
    </row>
    <row r="10" spans="2:40" s="29" customFormat="1" x14ac:dyDescent="0.15">
      <c r="B10" s="27" t="s">
        <v>22</v>
      </c>
      <c r="C10" s="36" t="s">
        <v>19</v>
      </c>
      <c r="D10" s="36" t="s">
        <v>20</v>
      </c>
      <c r="E10" s="36" t="s">
        <v>14</v>
      </c>
      <c r="F10" s="36" t="s">
        <v>15</v>
      </c>
      <c r="G10" s="36" t="s">
        <v>16</v>
      </c>
      <c r="H10" s="36">
        <v>3.8</v>
      </c>
      <c r="I10" s="38">
        <v>0.46407407407407408</v>
      </c>
      <c r="J10" s="38">
        <v>0.46754629629629629</v>
      </c>
      <c r="K10" s="14" t="s">
        <v>57</v>
      </c>
      <c r="L10" s="14" t="s">
        <v>59</v>
      </c>
      <c r="M10" s="39"/>
      <c r="N10" s="36"/>
      <c r="O10" s="39"/>
      <c r="P10" s="40"/>
      <c r="Q10" s="36"/>
      <c r="R10" s="36"/>
      <c r="S10" s="36"/>
      <c r="T10" s="36"/>
      <c r="U10" s="36"/>
      <c r="V10" s="111">
        <v>0</v>
      </c>
      <c r="W10" s="110">
        <f>750*8/4/1000</f>
        <v>1.5</v>
      </c>
      <c r="X10" s="46">
        <f t="shared" si="0"/>
        <v>0.85</v>
      </c>
      <c r="Y10" s="41"/>
      <c r="Z10" s="41"/>
      <c r="AA10" s="41"/>
      <c r="AB10" s="44"/>
      <c r="AC10" s="41" t="s">
        <v>85</v>
      </c>
      <c r="AD10" s="36"/>
      <c r="AE10" s="36"/>
      <c r="AF10" s="36"/>
      <c r="AG10" s="36"/>
      <c r="AH10" s="127" t="s">
        <v>112</v>
      </c>
      <c r="AI10" s="125" t="s">
        <v>111</v>
      </c>
      <c r="AJ10" s="126" t="s">
        <v>84</v>
      </c>
      <c r="AK10" s="47"/>
      <c r="AM10" s="115" t="s">
        <v>167</v>
      </c>
      <c r="AN10" s="119">
        <v>45</v>
      </c>
    </row>
    <row r="11" spans="2:40" s="29" customFormat="1" x14ac:dyDescent="0.15">
      <c r="B11" s="27" t="s">
        <v>23</v>
      </c>
      <c r="C11" s="36" t="s">
        <v>19</v>
      </c>
      <c r="D11" s="36" t="s">
        <v>20</v>
      </c>
      <c r="E11" s="36" t="s">
        <v>14</v>
      </c>
      <c r="F11" s="36" t="s">
        <v>15</v>
      </c>
      <c r="G11" s="36" t="s">
        <v>26</v>
      </c>
      <c r="H11" s="36">
        <v>5.9</v>
      </c>
      <c r="I11" s="38">
        <v>0.47129629629629632</v>
      </c>
      <c r="J11" s="38">
        <v>0.47476851851851853</v>
      </c>
      <c r="K11" s="14" t="s">
        <v>61</v>
      </c>
      <c r="L11" s="14" t="s">
        <v>63</v>
      </c>
      <c r="M11" s="39"/>
      <c r="N11" s="36"/>
      <c r="O11" s="39"/>
      <c r="P11" s="40"/>
      <c r="Q11" s="36"/>
      <c r="R11" s="36"/>
      <c r="S11" s="36"/>
      <c r="T11" s="36"/>
      <c r="U11" s="36"/>
      <c r="V11" s="111">
        <v>0</v>
      </c>
      <c r="W11" s="110">
        <f>750*8/4/1000</f>
        <v>1.5</v>
      </c>
      <c r="X11" s="46">
        <f t="shared" si="0"/>
        <v>0.85</v>
      </c>
      <c r="Y11" s="41"/>
      <c r="Z11" s="41"/>
      <c r="AA11" s="41"/>
      <c r="AB11" s="44"/>
      <c r="AC11" s="41" t="s">
        <v>86</v>
      </c>
      <c r="AD11" s="36"/>
      <c r="AE11" s="36"/>
      <c r="AF11" s="36"/>
      <c r="AG11" s="36"/>
      <c r="AH11" s="127" t="s">
        <v>112</v>
      </c>
      <c r="AI11" s="129" t="s">
        <v>171</v>
      </c>
      <c r="AJ11" s="126" t="s">
        <v>84</v>
      </c>
      <c r="AK11" s="47"/>
      <c r="AM11" s="115" t="s">
        <v>167</v>
      </c>
      <c r="AN11" s="119">
        <v>45</v>
      </c>
    </row>
    <row r="12" spans="2:40" s="29" customFormat="1" ht="15" thickBot="1" x14ac:dyDescent="0.2">
      <c r="B12" s="28" t="s">
        <v>24</v>
      </c>
      <c r="C12" s="19" t="s">
        <v>19</v>
      </c>
      <c r="D12" s="19" t="s">
        <v>20</v>
      </c>
      <c r="E12" s="19" t="s">
        <v>15</v>
      </c>
      <c r="F12" s="19" t="s">
        <v>15</v>
      </c>
      <c r="G12" s="19" t="s">
        <v>15</v>
      </c>
      <c r="H12" s="19">
        <v>11.2</v>
      </c>
      <c r="I12" s="20">
        <v>0.47877314814814814</v>
      </c>
      <c r="J12" s="20">
        <v>0.48224537037037035</v>
      </c>
      <c r="K12" s="15" t="s">
        <v>65</v>
      </c>
      <c r="L12" s="15" t="s">
        <v>67</v>
      </c>
      <c r="M12" s="21"/>
      <c r="N12" s="19"/>
      <c r="O12" s="21"/>
      <c r="P12" s="19"/>
      <c r="Q12" s="19"/>
      <c r="R12" s="19"/>
      <c r="S12" s="19"/>
      <c r="T12" s="19"/>
      <c r="U12" s="19"/>
      <c r="V12" s="112">
        <v>0</v>
      </c>
      <c r="W12" s="108">
        <f>750*8/4/1000</f>
        <v>1.5</v>
      </c>
      <c r="X12" s="109">
        <f t="shared" si="0"/>
        <v>0.85</v>
      </c>
      <c r="Y12" s="24"/>
      <c r="Z12" s="24"/>
      <c r="AA12" s="24"/>
      <c r="AB12" s="25"/>
      <c r="AC12" s="37" t="s">
        <v>83</v>
      </c>
      <c r="AD12" s="19"/>
      <c r="AE12" s="19"/>
      <c r="AF12" s="19"/>
      <c r="AG12" s="19"/>
      <c r="AH12" s="128" t="s">
        <v>112</v>
      </c>
      <c r="AI12" s="130" t="s">
        <v>172</v>
      </c>
      <c r="AJ12" s="132" t="s">
        <v>171</v>
      </c>
      <c r="AK12" s="48"/>
      <c r="AM12" s="116" t="s">
        <v>167</v>
      </c>
      <c r="AN12" s="120">
        <v>45</v>
      </c>
    </row>
    <row r="13" spans="2:40" x14ac:dyDescent="0.15">
      <c r="AM13" s="115" t="s">
        <v>168</v>
      </c>
      <c r="AN13" t="s">
        <v>169</v>
      </c>
    </row>
    <row r="14" spans="2:40" x14ac:dyDescent="0.15">
      <c r="AM14" s="115" t="s">
        <v>41</v>
      </c>
      <c r="AN14" t="s">
        <v>170</v>
      </c>
    </row>
  </sheetData>
  <mergeCells count="19">
    <mergeCell ref="Y3:Z3"/>
    <mergeCell ref="AA3:AB3"/>
    <mergeCell ref="AM2:AN2"/>
    <mergeCell ref="M2:X2"/>
    <mergeCell ref="Y2:AJ2"/>
    <mergeCell ref="AK2:AK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N3"/>
    <mergeCell ref="O3:P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abSelected="1" workbookViewId="0">
      <selection activeCell="B1" sqref="B1"/>
    </sheetView>
  </sheetViews>
  <sheetFormatPr baseColWidth="12" defaultColWidth="8.83203125" defaultRowHeight="14" x14ac:dyDescent="0.15"/>
  <cols>
    <col min="3" max="3" width="13.83203125" bestFit="1" customWidth="1"/>
    <col min="8" max="8" width="10.83203125" bestFit="1" customWidth="1"/>
    <col min="11" max="12" width="12.33203125" bestFit="1" customWidth="1"/>
    <col min="13" max="13" width="5.5" bestFit="1" customWidth="1"/>
    <col min="14" max="14" width="27.83203125" bestFit="1" customWidth="1"/>
  </cols>
  <sheetData>
    <row r="1" spans="2:14" x14ac:dyDescent="0.15">
      <c r="B1" s="1" t="s">
        <v>29</v>
      </c>
      <c r="C1" s="2"/>
      <c r="D1" s="2"/>
      <c r="E1" s="2"/>
      <c r="F1" s="2"/>
      <c r="G1" s="2"/>
      <c r="H1" s="2"/>
      <c r="I1" s="2" t="s">
        <v>90</v>
      </c>
      <c r="J1" s="2"/>
      <c r="K1" s="2" t="s">
        <v>91</v>
      </c>
      <c r="L1" s="2"/>
      <c r="M1" s="2"/>
      <c r="N1" s="3"/>
    </row>
    <row r="2" spans="2:14" x14ac:dyDescent="0.15">
      <c r="B2" s="4" t="s">
        <v>94</v>
      </c>
      <c r="C2" s="5" t="s">
        <v>7</v>
      </c>
      <c r="D2" s="5" t="s">
        <v>9</v>
      </c>
      <c r="E2" s="5" t="s">
        <v>95</v>
      </c>
      <c r="F2" s="5" t="s">
        <v>96</v>
      </c>
      <c r="G2" s="5" t="s">
        <v>97</v>
      </c>
      <c r="H2" s="5" t="s">
        <v>98</v>
      </c>
      <c r="I2" s="5" t="s">
        <v>69</v>
      </c>
      <c r="J2" s="5" t="s">
        <v>99</v>
      </c>
      <c r="K2" s="6" t="s">
        <v>69</v>
      </c>
      <c r="L2" s="6" t="s">
        <v>99</v>
      </c>
      <c r="M2" s="5"/>
      <c r="N2" s="7" t="s">
        <v>28</v>
      </c>
    </row>
    <row r="3" spans="2:14" x14ac:dyDescent="0.15">
      <c r="B3" s="4" t="s">
        <v>105</v>
      </c>
      <c r="C3" s="5" t="s">
        <v>106</v>
      </c>
      <c r="D3" s="5" t="s">
        <v>107</v>
      </c>
      <c r="E3" s="5" t="s">
        <v>14</v>
      </c>
      <c r="F3" s="5" t="s">
        <v>108</v>
      </c>
      <c r="G3" s="5" t="s">
        <v>108</v>
      </c>
      <c r="H3" s="5">
        <v>4.7</v>
      </c>
      <c r="I3" s="8">
        <v>0.44670138888888888</v>
      </c>
      <c r="J3" s="8">
        <v>0.45017361111111115</v>
      </c>
      <c r="K3" s="6" t="s">
        <v>109</v>
      </c>
      <c r="L3" s="6" t="s">
        <v>110</v>
      </c>
      <c r="M3" s="5"/>
      <c r="N3" s="7" t="s">
        <v>151</v>
      </c>
    </row>
    <row r="4" spans="2:14" x14ac:dyDescent="0.15">
      <c r="B4" s="4" t="s">
        <v>4</v>
      </c>
      <c r="C4" s="5" t="s">
        <v>106</v>
      </c>
      <c r="D4" s="5" t="s">
        <v>107</v>
      </c>
      <c r="E4" s="5" t="s">
        <v>14</v>
      </c>
      <c r="F4" s="5" t="s">
        <v>108</v>
      </c>
      <c r="G4" s="5" t="s">
        <v>113</v>
      </c>
      <c r="H4" s="5">
        <v>3.8</v>
      </c>
      <c r="I4" s="8">
        <v>0.45196759259259256</v>
      </c>
      <c r="J4" s="8">
        <v>0.45543981481481483</v>
      </c>
      <c r="K4" s="6" t="s">
        <v>114</v>
      </c>
      <c r="L4" s="6" t="s">
        <v>115</v>
      </c>
      <c r="M4" s="5"/>
      <c r="N4" s="7" t="s">
        <v>151</v>
      </c>
    </row>
    <row r="5" spans="2:14" x14ac:dyDescent="0.15">
      <c r="B5" s="4" t="s">
        <v>116</v>
      </c>
      <c r="C5" s="5" t="s">
        <v>106</v>
      </c>
      <c r="D5" s="5" t="s">
        <v>107</v>
      </c>
      <c r="E5" s="5" t="s">
        <v>108</v>
      </c>
      <c r="F5" s="5" t="s">
        <v>108</v>
      </c>
      <c r="G5" s="5" t="s">
        <v>108</v>
      </c>
      <c r="H5" s="5">
        <v>11.2</v>
      </c>
      <c r="I5" s="8">
        <v>0.45725694444444448</v>
      </c>
      <c r="J5" s="8">
        <v>0.46072916666666663</v>
      </c>
      <c r="K5" s="6" t="s">
        <v>117</v>
      </c>
      <c r="L5" s="6" t="s">
        <v>118</v>
      </c>
      <c r="M5" s="5"/>
      <c r="N5" s="7" t="s">
        <v>151</v>
      </c>
    </row>
    <row r="6" spans="2:14" x14ac:dyDescent="0.15">
      <c r="B6" s="4" t="s">
        <v>119</v>
      </c>
      <c r="C6" s="5" t="s">
        <v>106</v>
      </c>
      <c r="D6" s="5" t="s">
        <v>107</v>
      </c>
      <c r="E6" s="5" t="s">
        <v>14</v>
      </c>
      <c r="F6" s="5" t="s">
        <v>14</v>
      </c>
      <c r="G6" s="5" t="s">
        <v>120</v>
      </c>
      <c r="H6" s="5">
        <v>3.1</v>
      </c>
      <c r="I6" s="8">
        <v>0.4626851851851852</v>
      </c>
      <c r="J6" s="8">
        <v>0.46615740740740735</v>
      </c>
      <c r="K6" s="6" t="s">
        <v>121</v>
      </c>
      <c r="L6" s="6" t="s">
        <v>122</v>
      </c>
      <c r="M6" s="5"/>
      <c r="N6" s="7" t="s">
        <v>151</v>
      </c>
    </row>
    <row r="7" spans="2:14" x14ac:dyDescent="0.15">
      <c r="B7" s="4" t="s">
        <v>21</v>
      </c>
      <c r="C7" s="5" t="s">
        <v>19</v>
      </c>
      <c r="D7" s="5" t="s">
        <v>123</v>
      </c>
      <c r="E7" s="5" t="s">
        <v>14</v>
      </c>
      <c r="F7" s="5" t="s">
        <v>108</v>
      </c>
      <c r="G7" s="5" t="s">
        <v>108</v>
      </c>
      <c r="H7" s="5">
        <v>4.7</v>
      </c>
      <c r="I7" s="8">
        <v>0.46850694444444446</v>
      </c>
      <c r="J7" s="8">
        <v>0.47197916666666667</v>
      </c>
      <c r="K7" s="6" t="s">
        <v>124</v>
      </c>
      <c r="L7" s="6" t="s">
        <v>125</v>
      </c>
      <c r="M7" s="5"/>
      <c r="N7" s="7" t="s">
        <v>151</v>
      </c>
    </row>
    <row r="8" spans="2:14" x14ac:dyDescent="0.15">
      <c r="B8" s="4" t="s">
        <v>22</v>
      </c>
      <c r="C8" s="5" t="s">
        <v>19</v>
      </c>
      <c r="D8" s="5" t="s">
        <v>123</v>
      </c>
      <c r="E8" s="5" t="s">
        <v>14</v>
      </c>
      <c r="F8" s="5" t="s">
        <v>108</v>
      </c>
      <c r="G8" s="5" t="s">
        <v>113</v>
      </c>
      <c r="H8" s="5">
        <v>3.8</v>
      </c>
      <c r="I8" s="8">
        <v>0.47415509259259259</v>
      </c>
      <c r="J8" s="8">
        <v>0.47762731481481485</v>
      </c>
      <c r="K8" s="6" t="s">
        <v>126</v>
      </c>
      <c r="L8" s="6" t="s">
        <v>127</v>
      </c>
      <c r="M8" s="5"/>
      <c r="N8" s="7" t="s">
        <v>151</v>
      </c>
    </row>
    <row r="9" spans="2:14" x14ac:dyDescent="0.15">
      <c r="B9" s="4" t="s">
        <v>23</v>
      </c>
      <c r="C9" s="5" t="s">
        <v>19</v>
      </c>
      <c r="D9" s="5" t="s">
        <v>123</v>
      </c>
      <c r="E9" s="5" t="s">
        <v>14</v>
      </c>
      <c r="F9" s="5" t="s">
        <v>108</v>
      </c>
      <c r="G9" s="5" t="s">
        <v>120</v>
      </c>
      <c r="H9" s="5">
        <v>5.9</v>
      </c>
      <c r="I9" s="8">
        <v>0.48023148148148148</v>
      </c>
      <c r="J9" s="8">
        <v>0.48370370370370369</v>
      </c>
      <c r="K9" s="6" t="s">
        <v>128</v>
      </c>
      <c r="L9" s="6" t="s">
        <v>129</v>
      </c>
      <c r="M9" s="5"/>
      <c r="N9" s="7" t="s">
        <v>151</v>
      </c>
    </row>
    <row r="10" spans="2:14" ht="15" thickBot="1" x14ac:dyDescent="0.2">
      <c r="B10" s="9" t="s">
        <v>24</v>
      </c>
      <c r="C10" s="10" t="s">
        <v>19</v>
      </c>
      <c r="D10" s="10" t="s">
        <v>123</v>
      </c>
      <c r="E10" s="10" t="s">
        <v>108</v>
      </c>
      <c r="F10" s="10" t="s">
        <v>108</v>
      </c>
      <c r="G10" s="10" t="s">
        <v>108</v>
      </c>
      <c r="H10" s="10">
        <v>11.2</v>
      </c>
      <c r="I10" s="11">
        <v>0.48672453703703705</v>
      </c>
      <c r="J10" s="11">
        <v>0.49019675925925926</v>
      </c>
      <c r="K10" s="12" t="s">
        <v>130</v>
      </c>
      <c r="L10" s="12" t="s">
        <v>131</v>
      </c>
      <c r="M10" s="10"/>
      <c r="N10" s="13" t="s">
        <v>151</v>
      </c>
    </row>
    <row r="12" spans="2:14" x14ac:dyDescent="0.15">
      <c r="B12" t="s">
        <v>152</v>
      </c>
      <c r="I12" t="s">
        <v>90</v>
      </c>
      <c r="K12" t="s">
        <v>91</v>
      </c>
    </row>
    <row r="13" spans="2:14" x14ac:dyDescent="0.15">
      <c r="B13" t="s">
        <v>94</v>
      </c>
      <c r="C13" t="s">
        <v>7</v>
      </c>
      <c r="D13" t="s">
        <v>9</v>
      </c>
      <c r="E13" t="s">
        <v>95</v>
      </c>
      <c r="F13" t="s">
        <v>96</v>
      </c>
      <c r="G13" t="s">
        <v>97</v>
      </c>
      <c r="H13" t="s">
        <v>98</v>
      </c>
      <c r="I13" t="s">
        <v>69</v>
      </c>
      <c r="J13" t="s">
        <v>99</v>
      </c>
      <c r="K13" t="s">
        <v>69</v>
      </c>
      <c r="L13" t="s">
        <v>99</v>
      </c>
      <c r="N13" t="s">
        <v>28</v>
      </c>
    </row>
    <row r="14" spans="2:14" x14ac:dyDescent="0.15">
      <c r="B14" t="s">
        <v>105</v>
      </c>
      <c r="C14" t="s">
        <v>106</v>
      </c>
      <c r="D14" t="s">
        <v>107</v>
      </c>
      <c r="E14" t="s">
        <v>14</v>
      </c>
      <c r="F14" t="s">
        <v>108</v>
      </c>
      <c r="G14" t="s">
        <v>108</v>
      </c>
      <c r="H14">
        <v>4.7</v>
      </c>
      <c r="I14" s="89">
        <v>0.5681828703703703</v>
      </c>
      <c r="J14" s="89">
        <f>I14+5/60/24</f>
        <v>0.57165509259259251</v>
      </c>
      <c r="K14" t="s">
        <v>153</v>
      </c>
      <c r="L14" t="s">
        <v>154</v>
      </c>
      <c r="N14" t="s">
        <v>155</v>
      </c>
    </row>
    <row r="15" spans="2:14" x14ac:dyDescent="0.15">
      <c r="B15" t="s">
        <v>4</v>
      </c>
      <c r="C15" t="s">
        <v>106</v>
      </c>
      <c r="D15" t="s">
        <v>107</v>
      </c>
      <c r="E15" t="s">
        <v>14</v>
      </c>
      <c r="F15" t="s">
        <v>108</v>
      </c>
      <c r="G15" t="s">
        <v>113</v>
      </c>
      <c r="H15">
        <v>3.8</v>
      </c>
      <c r="I15" s="89">
        <v>0.57307870370370373</v>
      </c>
      <c r="J15" s="89">
        <f>I15+5/60/24</f>
        <v>0.57655092592592594</v>
      </c>
      <c r="K15" t="s">
        <v>156</v>
      </c>
      <c r="L15" t="s">
        <v>157</v>
      </c>
      <c r="N15" t="s">
        <v>155</v>
      </c>
    </row>
    <row r="16" spans="2:14" x14ac:dyDescent="0.15">
      <c r="B16" t="s">
        <v>116</v>
      </c>
      <c r="C16" t="s">
        <v>106</v>
      </c>
      <c r="D16" t="s">
        <v>107</v>
      </c>
      <c r="E16" t="s">
        <v>108</v>
      </c>
      <c r="F16" t="s">
        <v>108</v>
      </c>
      <c r="G16" t="s">
        <v>108</v>
      </c>
      <c r="H16">
        <v>11.2</v>
      </c>
      <c r="I16" s="89">
        <v>0.57857638888888896</v>
      </c>
      <c r="J16" s="89">
        <f t="shared" ref="J16:J21" si="0">I16+5/60/24</f>
        <v>0.58204861111111117</v>
      </c>
      <c r="K16" t="s">
        <v>158</v>
      </c>
      <c r="L16" t="s">
        <v>159</v>
      </c>
      <c r="N16" t="s">
        <v>160</v>
      </c>
    </row>
    <row r="17" spans="2:15" x14ac:dyDescent="0.15">
      <c r="B17" t="s">
        <v>119</v>
      </c>
      <c r="C17" t="s">
        <v>106</v>
      </c>
      <c r="D17" t="s">
        <v>107</v>
      </c>
      <c r="E17" t="s">
        <v>14</v>
      </c>
      <c r="F17" t="s">
        <v>14</v>
      </c>
      <c r="G17" t="s">
        <v>120</v>
      </c>
      <c r="H17">
        <v>3.1</v>
      </c>
      <c r="I17" s="89"/>
      <c r="J17" s="89">
        <f t="shared" si="0"/>
        <v>3.472222222222222E-3</v>
      </c>
      <c r="N17" t="s">
        <v>160</v>
      </c>
    </row>
    <row r="18" spans="2:15" x14ac:dyDescent="0.15">
      <c r="B18" t="s">
        <v>21</v>
      </c>
      <c r="C18" t="s">
        <v>19</v>
      </c>
      <c r="D18" t="s">
        <v>123</v>
      </c>
      <c r="E18" t="s">
        <v>14</v>
      </c>
      <c r="F18" t="s">
        <v>108</v>
      </c>
      <c r="G18" t="s">
        <v>108</v>
      </c>
      <c r="H18">
        <v>4.7</v>
      </c>
      <c r="I18" s="89"/>
      <c r="J18" s="89">
        <f t="shared" si="0"/>
        <v>3.472222222222222E-3</v>
      </c>
      <c r="N18" t="s">
        <v>160</v>
      </c>
    </row>
    <row r="19" spans="2:15" x14ac:dyDescent="0.15">
      <c r="B19" t="s">
        <v>22</v>
      </c>
      <c r="C19" t="s">
        <v>19</v>
      </c>
      <c r="D19" t="s">
        <v>123</v>
      </c>
      <c r="E19" t="s">
        <v>14</v>
      </c>
      <c r="F19" t="s">
        <v>108</v>
      </c>
      <c r="G19" t="s">
        <v>113</v>
      </c>
      <c r="H19">
        <v>3.8</v>
      </c>
      <c r="I19" s="89"/>
      <c r="J19" s="89">
        <f t="shared" si="0"/>
        <v>3.472222222222222E-3</v>
      </c>
      <c r="N19" t="s">
        <v>160</v>
      </c>
    </row>
    <row r="20" spans="2:15" x14ac:dyDescent="0.15">
      <c r="B20" t="s">
        <v>23</v>
      </c>
      <c r="C20" t="s">
        <v>19</v>
      </c>
      <c r="D20" t="s">
        <v>123</v>
      </c>
      <c r="E20" t="s">
        <v>14</v>
      </c>
      <c r="F20" t="s">
        <v>108</v>
      </c>
      <c r="G20" t="s">
        <v>120</v>
      </c>
      <c r="H20">
        <v>5.9</v>
      </c>
      <c r="I20" s="89"/>
      <c r="J20" s="89">
        <f t="shared" si="0"/>
        <v>3.472222222222222E-3</v>
      </c>
      <c r="N20" t="s">
        <v>160</v>
      </c>
    </row>
    <row r="21" spans="2:15" x14ac:dyDescent="0.15">
      <c r="B21" t="s">
        <v>24</v>
      </c>
      <c r="C21" t="s">
        <v>19</v>
      </c>
      <c r="D21" t="s">
        <v>123</v>
      </c>
      <c r="E21" t="s">
        <v>108</v>
      </c>
      <c r="F21" t="s">
        <v>108</v>
      </c>
      <c r="G21" t="s">
        <v>108</v>
      </c>
      <c r="H21">
        <v>11.2</v>
      </c>
      <c r="I21" s="89"/>
      <c r="J21" s="89">
        <f t="shared" si="0"/>
        <v>3.472222222222222E-3</v>
      </c>
      <c r="N21" t="s">
        <v>160</v>
      </c>
    </row>
    <row r="22" spans="2:15" ht="15" thickBot="1" x14ac:dyDescent="0.2"/>
    <row r="23" spans="2:15" x14ac:dyDescent="0.15">
      <c r="B23" s="1" t="s">
        <v>161</v>
      </c>
      <c r="C23" s="2"/>
      <c r="D23" s="2"/>
      <c r="E23" s="2"/>
      <c r="F23" s="2"/>
      <c r="G23" s="2"/>
      <c r="H23" s="2"/>
      <c r="I23" s="2" t="s">
        <v>90</v>
      </c>
      <c r="J23" s="2"/>
      <c r="K23" s="2" t="s">
        <v>91</v>
      </c>
      <c r="L23" s="2"/>
      <c r="M23" s="2"/>
      <c r="N23" s="2"/>
      <c r="O23" s="3"/>
    </row>
    <row r="24" spans="2:15" x14ac:dyDescent="0.15">
      <c r="B24" s="4" t="s">
        <v>94</v>
      </c>
      <c r="C24" s="5" t="s">
        <v>7</v>
      </c>
      <c r="D24" s="5" t="s">
        <v>9</v>
      </c>
      <c r="E24" s="5" t="s">
        <v>95</v>
      </c>
      <c r="F24" s="5" t="s">
        <v>96</v>
      </c>
      <c r="G24" s="5" t="s">
        <v>97</v>
      </c>
      <c r="H24" s="5" t="s">
        <v>98</v>
      </c>
      <c r="I24" s="5" t="s">
        <v>69</v>
      </c>
      <c r="J24" s="5" t="s">
        <v>99</v>
      </c>
      <c r="K24" s="6" t="s">
        <v>69</v>
      </c>
      <c r="L24" s="6" t="s">
        <v>99</v>
      </c>
      <c r="M24" s="6" t="s">
        <v>162</v>
      </c>
      <c r="N24" s="5" t="s">
        <v>28</v>
      </c>
      <c r="O24" s="7"/>
    </row>
    <row r="25" spans="2:15" x14ac:dyDescent="0.15">
      <c r="B25" s="4" t="s">
        <v>105</v>
      </c>
      <c r="C25" s="5" t="s">
        <v>106</v>
      </c>
      <c r="D25" s="5" t="s">
        <v>107</v>
      </c>
      <c r="E25" s="5" t="s">
        <v>14</v>
      </c>
      <c r="F25" s="5" t="s">
        <v>108</v>
      </c>
      <c r="G25" s="5" t="s">
        <v>108</v>
      </c>
      <c r="H25" s="5">
        <v>4.7</v>
      </c>
      <c r="I25" s="8">
        <v>0.59239583333333334</v>
      </c>
      <c r="J25" s="8">
        <f>I25+5/60/24</f>
        <v>0.59586805555555555</v>
      </c>
      <c r="K25" s="6" t="s">
        <v>134</v>
      </c>
      <c r="L25" s="6" t="s">
        <v>135</v>
      </c>
      <c r="M25" s="6" t="s">
        <v>163</v>
      </c>
      <c r="N25" s="5" t="s">
        <v>164</v>
      </c>
      <c r="O25" s="7"/>
    </row>
    <row r="26" spans="2:15" x14ac:dyDescent="0.15">
      <c r="B26" s="4" t="s">
        <v>4</v>
      </c>
      <c r="C26" s="5" t="s">
        <v>106</v>
      </c>
      <c r="D26" s="5" t="s">
        <v>107</v>
      </c>
      <c r="E26" s="5" t="s">
        <v>14</v>
      </c>
      <c r="F26" s="5" t="s">
        <v>108</v>
      </c>
      <c r="G26" s="5" t="s">
        <v>113</v>
      </c>
      <c r="H26" s="5">
        <v>3.8</v>
      </c>
      <c r="I26" s="8">
        <v>0.59715277777777775</v>
      </c>
      <c r="J26" s="8">
        <f>I26+5/60/24</f>
        <v>0.60062499999999996</v>
      </c>
      <c r="K26" s="6" t="s">
        <v>136</v>
      </c>
      <c r="L26" s="6" t="s">
        <v>137</v>
      </c>
      <c r="M26" s="6" t="s">
        <v>163</v>
      </c>
      <c r="N26" s="5" t="s">
        <v>164</v>
      </c>
      <c r="O26" s="7"/>
    </row>
    <row r="27" spans="2:15" x14ac:dyDescent="0.15">
      <c r="B27" s="4" t="s">
        <v>116</v>
      </c>
      <c r="C27" s="5" t="s">
        <v>106</v>
      </c>
      <c r="D27" s="5" t="s">
        <v>107</v>
      </c>
      <c r="E27" s="5" t="s">
        <v>108</v>
      </c>
      <c r="F27" s="5" t="s">
        <v>108</v>
      </c>
      <c r="G27" s="5" t="s">
        <v>108</v>
      </c>
      <c r="H27" s="5">
        <v>11.2</v>
      </c>
      <c r="I27" s="8">
        <v>0.60244212962962962</v>
      </c>
      <c r="J27" s="8">
        <f t="shared" ref="J27:J32" si="1">I27+5/60/24</f>
        <v>0.60591435185185183</v>
      </c>
      <c r="K27" s="6" t="s">
        <v>138</v>
      </c>
      <c r="L27" s="6" t="s">
        <v>139</v>
      </c>
      <c r="M27" s="6" t="s">
        <v>163</v>
      </c>
      <c r="N27" s="5" t="s">
        <v>164</v>
      </c>
      <c r="O27" s="7"/>
    </row>
    <row r="28" spans="2:15" x14ac:dyDescent="0.15">
      <c r="B28" s="4" t="s">
        <v>119</v>
      </c>
      <c r="C28" s="5" t="s">
        <v>106</v>
      </c>
      <c r="D28" s="5" t="s">
        <v>107</v>
      </c>
      <c r="E28" s="5" t="s">
        <v>14</v>
      </c>
      <c r="F28" s="5" t="s">
        <v>14</v>
      </c>
      <c r="G28" s="5" t="s">
        <v>120</v>
      </c>
      <c r="H28" s="5">
        <v>3.1</v>
      </c>
      <c r="I28" s="8">
        <v>0.60789351851851847</v>
      </c>
      <c r="J28" s="8">
        <f t="shared" si="1"/>
        <v>0.61136574074074068</v>
      </c>
      <c r="K28" s="6" t="s">
        <v>140</v>
      </c>
      <c r="L28" s="6" t="s">
        <v>141</v>
      </c>
      <c r="M28" s="6" t="s">
        <v>165</v>
      </c>
      <c r="N28" s="5" t="s">
        <v>164</v>
      </c>
      <c r="O28" s="7"/>
    </row>
    <row r="29" spans="2:15" x14ac:dyDescent="0.15">
      <c r="B29" s="4" t="s">
        <v>21</v>
      </c>
      <c r="C29" s="5" t="s">
        <v>19</v>
      </c>
      <c r="D29" s="5" t="s">
        <v>123</v>
      </c>
      <c r="E29" s="5" t="s">
        <v>14</v>
      </c>
      <c r="F29" s="5" t="s">
        <v>108</v>
      </c>
      <c r="G29" s="5" t="s">
        <v>108</v>
      </c>
      <c r="H29" s="5">
        <v>4.7</v>
      </c>
      <c r="I29" s="8">
        <v>0.61388888888888882</v>
      </c>
      <c r="J29" s="8">
        <f t="shared" si="1"/>
        <v>0.61736111111111103</v>
      </c>
      <c r="K29" s="6" t="s">
        <v>142</v>
      </c>
      <c r="L29" s="6" t="s">
        <v>143</v>
      </c>
      <c r="M29" s="6" t="s">
        <v>165</v>
      </c>
      <c r="N29" s="5" t="s">
        <v>164</v>
      </c>
      <c r="O29" s="7"/>
    </row>
    <row r="30" spans="2:15" x14ac:dyDescent="0.15">
      <c r="B30" s="4" t="s">
        <v>22</v>
      </c>
      <c r="C30" s="5" t="s">
        <v>19</v>
      </c>
      <c r="D30" s="5" t="s">
        <v>123</v>
      </c>
      <c r="E30" s="5" t="s">
        <v>14</v>
      </c>
      <c r="F30" s="5" t="s">
        <v>108</v>
      </c>
      <c r="G30" s="5" t="s">
        <v>113</v>
      </c>
      <c r="H30" s="5">
        <v>3.8</v>
      </c>
      <c r="I30" s="8">
        <v>0.62016203703703698</v>
      </c>
      <c r="J30" s="8">
        <f t="shared" si="1"/>
        <v>0.62363425925925919</v>
      </c>
      <c r="K30" s="6" t="s">
        <v>144</v>
      </c>
      <c r="L30" s="6" t="s">
        <v>145</v>
      </c>
      <c r="M30" s="6" t="s">
        <v>165</v>
      </c>
      <c r="N30" s="5" t="s">
        <v>164</v>
      </c>
      <c r="O30" s="7"/>
    </row>
    <row r="31" spans="2:15" x14ac:dyDescent="0.15">
      <c r="B31" s="4" t="s">
        <v>23</v>
      </c>
      <c r="C31" s="5" t="s">
        <v>19</v>
      </c>
      <c r="D31" s="5" t="s">
        <v>123</v>
      </c>
      <c r="E31" s="5" t="s">
        <v>14</v>
      </c>
      <c r="F31" s="5" t="s">
        <v>108</v>
      </c>
      <c r="G31" s="5" t="s">
        <v>120</v>
      </c>
      <c r="H31" s="5">
        <v>5.9</v>
      </c>
      <c r="I31" s="8">
        <v>0.62589120370370377</v>
      </c>
      <c r="J31" s="8">
        <f t="shared" si="1"/>
        <v>0.62936342592592598</v>
      </c>
      <c r="K31" s="6" t="s">
        <v>146</v>
      </c>
      <c r="L31" s="6" t="s">
        <v>147</v>
      </c>
      <c r="M31" s="6" t="s">
        <v>165</v>
      </c>
      <c r="N31" s="5" t="s">
        <v>164</v>
      </c>
      <c r="O31" s="7"/>
    </row>
    <row r="32" spans="2:15" ht="15" thickBot="1" x14ac:dyDescent="0.2">
      <c r="B32" s="9" t="s">
        <v>24</v>
      </c>
      <c r="C32" s="10" t="s">
        <v>19</v>
      </c>
      <c r="D32" s="10" t="s">
        <v>123</v>
      </c>
      <c r="E32" s="10" t="s">
        <v>108</v>
      </c>
      <c r="F32" s="10" t="s">
        <v>108</v>
      </c>
      <c r="G32" s="10" t="s">
        <v>108</v>
      </c>
      <c r="H32" s="10">
        <v>11.2</v>
      </c>
      <c r="I32" s="11">
        <v>0.63201388888888888</v>
      </c>
      <c r="J32" s="11">
        <f t="shared" si="1"/>
        <v>0.63548611111111108</v>
      </c>
      <c r="K32" s="12" t="s">
        <v>148</v>
      </c>
      <c r="L32" s="12" t="s">
        <v>149</v>
      </c>
      <c r="M32" s="12" t="s">
        <v>165</v>
      </c>
      <c r="N32" s="10" t="s">
        <v>164</v>
      </c>
      <c r="O32" s="1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3"/>
  <sheetViews>
    <sheetView topLeftCell="I1" workbookViewId="0">
      <selection activeCell="V7" sqref="V7"/>
    </sheetView>
  </sheetViews>
  <sheetFormatPr baseColWidth="12" defaultColWidth="8.83203125" defaultRowHeight="14" x14ac:dyDescent="0.15"/>
  <cols>
    <col min="3" max="3" width="13.83203125" bestFit="1" customWidth="1"/>
    <col min="4" max="4" width="7.5" bestFit="1" customWidth="1"/>
    <col min="5" max="7" width="9.1640625" bestFit="1" customWidth="1"/>
    <col min="8" max="8" width="10.83203125" bestFit="1" customWidth="1"/>
    <col min="11" max="12" width="12.33203125" bestFit="1" customWidth="1"/>
  </cols>
  <sheetData>
    <row r="1" spans="2:35" x14ac:dyDescent="0.15">
      <c r="B1" s="1" t="s">
        <v>89</v>
      </c>
      <c r="C1" s="2"/>
      <c r="D1" s="2"/>
      <c r="E1" s="2"/>
      <c r="F1" s="2"/>
      <c r="G1" s="2"/>
      <c r="H1" s="2"/>
      <c r="I1" s="2" t="s">
        <v>90</v>
      </c>
      <c r="J1" s="2"/>
      <c r="K1" s="2" t="s">
        <v>91</v>
      </c>
      <c r="L1" s="2"/>
      <c r="M1" s="90" t="s">
        <v>92</v>
      </c>
      <c r="N1" s="91"/>
      <c r="O1" s="91"/>
      <c r="P1" s="91"/>
      <c r="Q1" s="91"/>
      <c r="R1" s="91"/>
      <c r="S1" s="91"/>
      <c r="T1" s="91"/>
      <c r="U1" s="91"/>
      <c r="V1" s="91"/>
      <c r="W1" s="92"/>
      <c r="X1" s="91" t="s">
        <v>93</v>
      </c>
      <c r="Y1" s="91"/>
      <c r="Z1" s="91"/>
      <c r="AA1" s="91"/>
      <c r="AB1" s="91"/>
      <c r="AC1" s="91"/>
      <c r="AD1" s="91"/>
      <c r="AE1" s="91"/>
      <c r="AF1" s="91"/>
      <c r="AG1" s="91"/>
      <c r="AH1" s="93"/>
      <c r="AI1" s="94" t="s">
        <v>42</v>
      </c>
    </row>
    <row r="2" spans="2:35" x14ac:dyDescent="0.15">
      <c r="B2" s="4" t="s">
        <v>94</v>
      </c>
      <c r="C2" s="5" t="s">
        <v>7</v>
      </c>
      <c r="D2" s="5" t="s">
        <v>9</v>
      </c>
      <c r="E2" s="5" t="s">
        <v>95</v>
      </c>
      <c r="F2" s="5" t="s">
        <v>96</v>
      </c>
      <c r="G2" s="5" t="s">
        <v>97</v>
      </c>
      <c r="H2" s="5" t="s">
        <v>98</v>
      </c>
      <c r="I2" s="5" t="s">
        <v>69</v>
      </c>
      <c r="J2" s="5" t="s">
        <v>99</v>
      </c>
      <c r="K2" s="14" t="s">
        <v>69</v>
      </c>
      <c r="L2" s="14" t="s">
        <v>99</v>
      </c>
      <c r="M2" s="107" t="s">
        <v>30</v>
      </c>
      <c r="N2" s="103"/>
      <c r="O2" s="103" t="s">
        <v>31</v>
      </c>
      <c r="P2" s="103"/>
      <c r="Q2" s="14" t="s">
        <v>97</v>
      </c>
      <c r="R2" s="14" t="s">
        <v>32</v>
      </c>
      <c r="S2" s="14" t="s">
        <v>100</v>
      </c>
      <c r="T2" s="14" t="s">
        <v>34</v>
      </c>
      <c r="U2" s="18" t="s">
        <v>101</v>
      </c>
      <c r="V2" s="14" t="s">
        <v>35</v>
      </c>
      <c r="W2" s="17" t="s">
        <v>102</v>
      </c>
      <c r="X2" s="107" t="s">
        <v>30</v>
      </c>
      <c r="Y2" s="103"/>
      <c r="Z2" s="103" t="s">
        <v>31</v>
      </c>
      <c r="AA2" s="103"/>
      <c r="AB2" s="14" t="s">
        <v>97</v>
      </c>
      <c r="AC2" s="14" t="s">
        <v>32</v>
      </c>
      <c r="AD2" s="14" t="s">
        <v>100</v>
      </c>
      <c r="AE2" s="14" t="s">
        <v>34</v>
      </c>
      <c r="AF2" s="18" t="s">
        <v>101</v>
      </c>
      <c r="AG2" s="14" t="s">
        <v>35</v>
      </c>
      <c r="AH2" s="16" t="s">
        <v>102</v>
      </c>
      <c r="AI2" s="95"/>
    </row>
    <row r="3" spans="2:35" x14ac:dyDescent="0.15">
      <c r="B3" s="51"/>
      <c r="C3" s="52"/>
      <c r="D3" s="52"/>
      <c r="E3" s="52"/>
      <c r="F3" s="52"/>
      <c r="G3" s="52"/>
      <c r="H3" s="52"/>
      <c r="I3" s="52"/>
      <c r="J3" s="52"/>
      <c r="K3" s="31"/>
      <c r="L3" s="31"/>
      <c r="M3" s="32" t="s">
        <v>103</v>
      </c>
      <c r="N3" s="31" t="s">
        <v>104</v>
      </c>
      <c r="O3" s="31" t="s">
        <v>103</v>
      </c>
      <c r="P3" s="31" t="s">
        <v>104</v>
      </c>
      <c r="Q3" s="31"/>
      <c r="R3" s="31"/>
      <c r="S3" s="31"/>
      <c r="T3" s="31"/>
      <c r="U3" s="33"/>
      <c r="V3" s="31"/>
      <c r="W3" s="34"/>
      <c r="X3" s="31" t="s">
        <v>103</v>
      </c>
      <c r="Y3" s="31" t="s">
        <v>104</v>
      </c>
      <c r="Z3" s="31" t="s">
        <v>103</v>
      </c>
      <c r="AA3" s="31" t="s">
        <v>104</v>
      </c>
      <c r="AB3" s="31"/>
      <c r="AC3" s="31"/>
      <c r="AD3" s="31"/>
      <c r="AE3" s="31"/>
      <c r="AF3" s="33"/>
      <c r="AG3" s="31"/>
      <c r="AH3" s="35"/>
      <c r="AI3" s="96"/>
    </row>
    <row r="4" spans="2:35" x14ac:dyDescent="0.15">
      <c r="B4" s="27" t="s">
        <v>105</v>
      </c>
      <c r="C4" s="5" t="s">
        <v>106</v>
      </c>
      <c r="D4" s="5" t="s">
        <v>107</v>
      </c>
      <c r="E4" s="5" t="s">
        <v>14</v>
      </c>
      <c r="F4" s="5" t="s">
        <v>108</v>
      </c>
      <c r="G4" s="5" t="s">
        <v>108</v>
      </c>
      <c r="H4" s="5">
        <v>4.7</v>
      </c>
      <c r="I4" s="8">
        <v>0.44670138888888888</v>
      </c>
      <c r="J4" s="8">
        <v>0.45017361111111115</v>
      </c>
      <c r="K4" s="14" t="s">
        <v>109</v>
      </c>
      <c r="L4" s="14" t="s">
        <v>110</v>
      </c>
      <c r="M4" s="53">
        <v>0.05</v>
      </c>
      <c r="N4" s="54">
        <v>0</v>
      </c>
      <c r="O4" s="53">
        <v>0.05</v>
      </c>
      <c r="P4" s="54">
        <v>0</v>
      </c>
      <c r="Q4" s="55">
        <v>0.5</v>
      </c>
      <c r="R4" s="55"/>
      <c r="S4" s="55"/>
      <c r="T4" s="55"/>
      <c r="U4" s="55">
        <f t="shared" ref="U4:U11" si="0">300*8/32/1000</f>
        <v>7.4999999999999997E-2</v>
      </c>
      <c r="V4" s="55">
        <f t="shared" ref="V4:V11" si="1">320*8/32/1000</f>
        <v>0.08</v>
      </c>
      <c r="W4" s="56">
        <v>0</v>
      </c>
      <c r="X4" s="57" t="s">
        <v>111</v>
      </c>
      <c r="Y4" s="58" t="s">
        <v>112</v>
      </c>
      <c r="Z4" s="57" t="s">
        <v>111</v>
      </c>
      <c r="AA4" s="58" t="s">
        <v>112</v>
      </c>
      <c r="AB4" s="57" t="s">
        <v>111</v>
      </c>
      <c r="AC4" s="59"/>
      <c r="AD4" s="59"/>
      <c r="AE4" s="59"/>
      <c r="AF4" s="57" t="s">
        <v>111</v>
      </c>
      <c r="AG4" s="57" t="s">
        <v>111</v>
      </c>
      <c r="AH4" s="60" t="s">
        <v>112</v>
      </c>
      <c r="AI4" s="61" t="s">
        <v>111</v>
      </c>
    </row>
    <row r="5" spans="2:35" x14ac:dyDescent="0.15">
      <c r="B5" s="27" t="s">
        <v>4</v>
      </c>
      <c r="C5" s="5" t="s">
        <v>106</v>
      </c>
      <c r="D5" s="5" t="s">
        <v>107</v>
      </c>
      <c r="E5" s="5" t="s">
        <v>14</v>
      </c>
      <c r="F5" s="5" t="s">
        <v>108</v>
      </c>
      <c r="G5" s="5" t="s">
        <v>113</v>
      </c>
      <c r="H5" s="5">
        <v>3.8</v>
      </c>
      <c r="I5" s="8">
        <v>0.45196759259259256</v>
      </c>
      <c r="J5" s="8">
        <v>0.45543981481481483</v>
      </c>
      <c r="K5" s="14" t="s">
        <v>114</v>
      </c>
      <c r="L5" s="14" t="s">
        <v>115</v>
      </c>
      <c r="M5" s="53">
        <v>0.05</v>
      </c>
      <c r="N5" s="54">
        <v>0</v>
      </c>
      <c r="O5" s="53">
        <v>0.05</v>
      </c>
      <c r="P5" s="54">
        <v>0</v>
      </c>
      <c r="Q5" s="55">
        <v>0.13</v>
      </c>
      <c r="R5" s="55"/>
      <c r="S5" s="55"/>
      <c r="T5" s="55"/>
      <c r="U5" s="55">
        <f t="shared" si="0"/>
        <v>7.4999999999999997E-2</v>
      </c>
      <c r="V5" s="55">
        <f t="shared" si="1"/>
        <v>0.08</v>
      </c>
      <c r="W5" s="56">
        <v>0</v>
      </c>
      <c r="X5" s="57" t="s">
        <v>111</v>
      </c>
      <c r="Y5" s="58" t="s">
        <v>112</v>
      </c>
      <c r="Z5" s="57" t="s">
        <v>111</v>
      </c>
      <c r="AA5" s="58" t="s">
        <v>112</v>
      </c>
      <c r="AB5" s="57" t="s">
        <v>111</v>
      </c>
      <c r="AC5" s="59"/>
      <c r="AD5" s="59"/>
      <c r="AE5" s="59"/>
      <c r="AF5" s="57" t="s">
        <v>111</v>
      </c>
      <c r="AG5" s="57" t="s">
        <v>111</v>
      </c>
      <c r="AH5" s="60" t="s">
        <v>112</v>
      </c>
      <c r="AI5" s="61" t="s">
        <v>111</v>
      </c>
    </row>
    <row r="6" spans="2:35" x14ac:dyDescent="0.15">
      <c r="B6" s="27" t="s">
        <v>116</v>
      </c>
      <c r="C6" s="5" t="s">
        <v>106</v>
      </c>
      <c r="D6" s="5" t="s">
        <v>107</v>
      </c>
      <c r="E6" s="5" t="s">
        <v>108</v>
      </c>
      <c r="F6" s="5" t="s">
        <v>108</v>
      </c>
      <c r="G6" s="5" t="s">
        <v>108</v>
      </c>
      <c r="H6" s="5">
        <v>11.2</v>
      </c>
      <c r="I6" s="8">
        <v>0.45725694444444448</v>
      </c>
      <c r="J6" s="8">
        <v>0.46072916666666663</v>
      </c>
      <c r="K6" s="14" t="s">
        <v>117</v>
      </c>
      <c r="L6" s="14" t="s">
        <v>118</v>
      </c>
      <c r="M6" s="53">
        <v>0.05</v>
      </c>
      <c r="N6" s="54">
        <v>0</v>
      </c>
      <c r="O6" s="53">
        <v>0.05</v>
      </c>
      <c r="P6" s="54">
        <v>0</v>
      </c>
      <c r="Q6" s="55">
        <v>0.5</v>
      </c>
      <c r="R6" s="55"/>
      <c r="S6" s="55"/>
      <c r="T6" s="55"/>
      <c r="U6" s="55">
        <f t="shared" si="0"/>
        <v>7.4999999999999997E-2</v>
      </c>
      <c r="V6" s="55">
        <f t="shared" si="1"/>
        <v>0.08</v>
      </c>
      <c r="W6" s="56">
        <v>0</v>
      </c>
      <c r="X6" s="57" t="s">
        <v>111</v>
      </c>
      <c r="Y6" s="58" t="s">
        <v>112</v>
      </c>
      <c r="Z6" s="57" t="s">
        <v>111</v>
      </c>
      <c r="AA6" s="58" t="s">
        <v>112</v>
      </c>
      <c r="AB6" s="57" t="s">
        <v>111</v>
      </c>
      <c r="AC6" s="59"/>
      <c r="AD6" s="59"/>
      <c r="AE6" s="59"/>
      <c r="AF6" s="57" t="s">
        <v>111</v>
      </c>
      <c r="AG6" s="57" t="s">
        <v>111</v>
      </c>
      <c r="AH6" s="60" t="s">
        <v>112</v>
      </c>
      <c r="AI6" s="61" t="s">
        <v>111</v>
      </c>
    </row>
    <row r="7" spans="2:35" x14ac:dyDescent="0.15">
      <c r="B7" s="27" t="s">
        <v>119</v>
      </c>
      <c r="C7" s="5" t="s">
        <v>106</v>
      </c>
      <c r="D7" s="5" t="s">
        <v>107</v>
      </c>
      <c r="E7" s="5" t="s">
        <v>14</v>
      </c>
      <c r="F7" s="5" t="s">
        <v>14</v>
      </c>
      <c r="G7" s="5" t="s">
        <v>120</v>
      </c>
      <c r="H7" s="5">
        <v>3.1</v>
      </c>
      <c r="I7" s="8">
        <v>0.4626851851851852</v>
      </c>
      <c r="J7" s="8">
        <v>0.46615740740740735</v>
      </c>
      <c r="K7" s="14" t="s">
        <v>121</v>
      </c>
      <c r="L7" s="14" t="s">
        <v>122</v>
      </c>
      <c r="M7" s="53">
        <v>0.05</v>
      </c>
      <c r="N7" s="54">
        <v>0</v>
      </c>
      <c r="O7" s="53">
        <v>0.05</v>
      </c>
      <c r="P7" s="54">
        <v>0</v>
      </c>
      <c r="Q7" s="55">
        <v>1</v>
      </c>
      <c r="R7" s="55"/>
      <c r="S7" s="55"/>
      <c r="T7" s="55"/>
      <c r="U7" s="55">
        <f t="shared" si="0"/>
        <v>7.4999999999999997E-2</v>
      </c>
      <c r="V7" s="55">
        <f t="shared" si="1"/>
        <v>0.08</v>
      </c>
      <c r="W7" s="62">
        <f>850/8*8/1000</f>
        <v>0.85</v>
      </c>
      <c r="X7" s="57" t="s">
        <v>111</v>
      </c>
      <c r="Y7" s="58" t="s">
        <v>112</v>
      </c>
      <c r="Z7" s="57" t="s">
        <v>111</v>
      </c>
      <c r="AA7" s="58" t="s">
        <v>112</v>
      </c>
      <c r="AB7" s="57" t="s">
        <v>111</v>
      </c>
      <c r="AC7" s="59"/>
      <c r="AD7" s="59"/>
      <c r="AE7" s="59"/>
      <c r="AF7" s="57" t="s">
        <v>111</v>
      </c>
      <c r="AG7" s="57" t="s">
        <v>111</v>
      </c>
      <c r="AH7" s="63" t="s">
        <v>111</v>
      </c>
      <c r="AI7" s="61" t="s">
        <v>111</v>
      </c>
    </row>
    <row r="8" spans="2:35" x14ac:dyDescent="0.15">
      <c r="B8" s="27" t="s">
        <v>21</v>
      </c>
      <c r="C8" s="5" t="s">
        <v>19</v>
      </c>
      <c r="D8" s="5" t="s">
        <v>123</v>
      </c>
      <c r="E8" s="5" t="s">
        <v>14</v>
      </c>
      <c r="F8" s="5" t="s">
        <v>108</v>
      </c>
      <c r="G8" s="5" t="s">
        <v>108</v>
      </c>
      <c r="H8" s="5">
        <v>4.7</v>
      </c>
      <c r="I8" s="8">
        <v>0.46850694444444446</v>
      </c>
      <c r="J8" s="8">
        <v>0.47197916666666667</v>
      </c>
      <c r="K8" s="14" t="s">
        <v>124</v>
      </c>
      <c r="L8" s="14" t="s">
        <v>125</v>
      </c>
      <c r="M8" s="53">
        <v>0.05</v>
      </c>
      <c r="N8" s="54">
        <v>0</v>
      </c>
      <c r="O8" s="53">
        <v>0.05</v>
      </c>
      <c r="P8" s="54">
        <v>0</v>
      </c>
      <c r="Q8" s="55">
        <v>0.5</v>
      </c>
      <c r="R8" s="55"/>
      <c r="S8" s="55"/>
      <c r="T8" s="55"/>
      <c r="U8" s="55">
        <f t="shared" si="0"/>
        <v>7.4999999999999997E-2</v>
      </c>
      <c r="V8" s="55">
        <f t="shared" si="1"/>
        <v>0.08</v>
      </c>
      <c r="W8" s="56">
        <v>0</v>
      </c>
      <c r="X8" s="57" t="s">
        <v>111</v>
      </c>
      <c r="Y8" s="58" t="s">
        <v>112</v>
      </c>
      <c r="Z8" s="57" t="s">
        <v>111</v>
      </c>
      <c r="AA8" s="58" t="s">
        <v>112</v>
      </c>
      <c r="AB8" s="57" t="s">
        <v>111</v>
      </c>
      <c r="AC8" s="59"/>
      <c r="AD8" s="59"/>
      <c r="AE8" s="59"/>
      <c r="AF8" s="57" t="s">
        <v>111</v>
      </c>
      <c r="AG8" s="57" t="s">
        <v>111</v>
      </c>
      <c r="AH8" s="60" t="s">
        <v>112</v>
      </c>
      <c r="AI8" s="61" t="s">
        <v>111</v>
      </c>
    </row>
    <row r="9" spans="2:35" x14ac:dyDescent="0.15">
      <c r="B9" s="27" t="s">
        <v>22</v>
      </c>
      <c r="C9" s="5" t="s">
        <v>19</v>
      </c>
      <c r="D9" s="5" t="s">
        <v>123</v>
      </c>
      <c r="E9" s="5" t="s">
        <v>14</v>
      </c>
      <c r="F9" s="5" t="s">
        <v>108</v>
      </c>
      <c r="G9" s="5" t="s">
        <v>113</v>
      </c>
      <c r="H9" s="5">
        <v>3.8</v>
      </c>
      <c r="I9" s="8">
        <v>0.47415509259259259</v>
      </c>
      <c r="J9" s="8">
        <v>0.47762731481481485</v>
      </c>
      <c r="K9" s="14" t="s">
        <v>126</v>
      </c>
      <c r="L9" s="14" t="s">
        <v>127</v>
      </c>
      <c r="M9" s="53">
        <v>0.05</v>
      </c>
      <c r="N9" s="54">
        <v>0</v>
      </c>
      <c r="O9" s="53">
        <v>0.05</v>
      </c>
      <c r="P9" s="54">
        <v>0</v>
      </c>
      <c r="Q9" s="55">
        <v>0.13</v>
      </c>
      <c r="R9" s="55"/>
      <c r="S9" s="55"/>
      <c r="T9" s="55"/>
      <c r="U9" s="55">
        <f t="shared" si="0"/>
        <v>7.4999999999999997E-2</v>
      </c>
      <c r="V9" s="55">
        <f t="shared" si="1"/>
        <v>0.08</v>
      </c>
      <c r="W9" s="56">
        <v>0</v>
      </c>
      <c r="X9" s="57" t="s">
        <v>111</v>
      </c>
      <c r="Y9" s="58" t="s">
        <v>112</v>
      </c>
      <c r="Z9" s="57" t="s">
        <v>111</v>
      </c>
      <c r="AA9" s="58" t="s">
        <v>112</v>
      </c>
      <c r="AB9" s="57" t="s">
        <v>111</v>
      </c>
      <c r="AC9" s="59"/>
      <c r="AD9" s="59"/>
      <c r="AE9" s="59"/>
      <c r="AF9" s="57" t="s">
        <v>111</v>
      </c>
      <c r="AG9" s="57" t="s">
        <v>111</v>
      </c>
      <c r="AH9" s="60" t="s">
        <v>112</v>
      </c>
      <c r="AI9" s="61" t="s">
        <v>111</v>
      </c>
    </row>
    <row r="10" spans="2:35" x14ac:dyDescent="0.15">
      <c r="B10" s="27" t="s">
        <v>23</v>
      </c>
      <c r="C10" s="5" t="s">
        <v>19</v>
      </c>
      <c r="D10" s="5" t="s">
        <v>123</v>
      </c>
      <c r="E10" s="5" t="s">
        <v>14</v>
      </c>
      <c r="F10" s="5" t="s">
        <v>108</v>
      </c>
      <c r="G10" s="5" t="s">
        <v>120</v>
      </c>
      <c r="H10" s="5">
        <v>5.9</v>
      </c>
      <c r="I10" s="8">
        <v>0.48023148148148148</v>
      </c>
      <c r="J10" s="8">
        <v>0.48370370370370369</v>
      </c>
      <c r="K10" s="14" t="s">
        <v>128</v>
      </c>
      <c r="L10" s="14" t="s">
        <v>129</v>
      </c>
      <c r="M10" s="53">
        <v>0.05</v>
      </c>
      <c r="N10" s="54">
        <v>0</v>
      </c>
      <c r="O10" s="53">
        <v>0.05</v>
      </c>
      <c r="P10" s="54">
        <v>0</v>
      </c>
      <c r="Q10" s="55">
        <v>1</v>
      </c>
      <c r="R10" s="55"/>
      <c r="S10" s="55"/>
      <c r="T10" s="55"/>
      <c r="U10" s="55">
        <f t="shared" si="0"/>
        <v>7.4999999999999997E-2</v>
      </c>
      <c r="V10" s="55">
        <f t="shared" si="1"/>
        <v>0.08</v>
      </c>
      <c r="W10" s="56">
        <v>0</v>
      </c>
      <c r="X10" s="57" t="s">
        <v>111</v>
      </c>
      <c r="Y10" s="58" t="s">
        <v>112</v>
      </c>
      <c r="Z10" s="57" t="s">
        <v>111</v>
      </c>
      <c r="AA10" s="58" t="s">
        <v>112</v>
      </c>
      <c r="AB10" s="57" t="s">
        <v>111</v>
      </c>
      <c r="AC10" s="59"/>
      <c r="AD10" s="59"/>
      <c r="AE10" s="59"/>
      <c r="AF10" s="57" t="s">
        <v>111</v>
      </c>
      <c r="AG10" s="57" t="s">
        <v>111</v>
      </c>
      <c r="AH10" s="60" t="s">
        <v>112</v>
      </c>
      <c r="AI10" s="61" t="s">
        <v>111</v>
      </c>
    </row>
    <row r="11" spans="2:35" ht="15" thickBot="1" x14ac:dyDescent="0.2">
      <c r="B11" s="28" t="s">
        <v>24</v>
      </c>
      <c r="C11" s="10" t="s">
        <v>19</v>
      </c>
      <c r="D11" s="10" t="s">
        <v>123</v>
      </c>
      <c r="E11" s="10" t="s">
        <v>108</v>
      </c>
      <c r="F11" s="10" t="s">
        <v>108</v>
      </c>
      <c r="G11" s="10" t="s">
        <v>108</v>
      </c>
      <c r="H11" s="10">
        <v>11.2</v>
      </c>
      <c r="I11" s="11">
        <v>0.48672453703703705</v>
      </c>
      <c r="J11" s="11">
        <v>0.49019675925925926</v>
      </c>
      <c r="K11" s="15" t="s">
        <v>130</v>
      </c>
      <c r="L11" s="15" t="s">
        <v>131</v>
      </c>
      <c r="M11" s="64">
        <v>0.05</v>
      </c>
      <c r="N11" s="65">
        <v>0</v>
      </c>
      <c r="O11" s="64">
        <v>0.05</v>
      </c>
      <c r="P11" s="65">
        <v>0</v>
      </c>
      <c r="Q11" s="66">
        <v>0.5</v>
      </c>
      <c r="R11" s="66"/>
      <c r="S11" s="66"/>
      <c r="T11" s="66"/>
      <c r="U11" s="66">
        <f t="shared" si="0"/>
        <v>7.4999999999999997E-2</v>
      </c>
      <c r="V11" s="66">
        <f t="shared" si="1"/>
        <v>0.08</v>
      </c>
      <c r="W11" s="67">
        <v>0</v>
      </c>
      <c r="X11" s="68" t="s">
        <v>111</v>
      </c>
      <c r="Y11" s="69" t="s">
        <v>112</v>
      </c>
      <c r="Z11" s="68" t="s">
        <v>111</v>
      </c>
      <c r="AA11" s="69" t="s">
        <v>112</v>
      </c>
      <c r="AB11" s="68" t="s">
        <v>111</v>
      </c>
      <c r="AC11" s="70"/>
      <c r="AD11" s="70"/>
      <c r="AE11" s="70"/>
      <c r="AF11" s="68" t="s">
        <v>111</v>
      </c>
      <c r="AG11" s="68" t="s">
        <v>111</v>
      </c>
      <c r="AH11" s="71" t="s">
        <v>112</v>
      </c>
      <c r="AI11" s="72" t="s">
        <v>111</v>
      </c>
    </row>
    <row r="12" spans="2:35" ht="15" thickBot="1" x14ac:dyDescent="0.2">
      <c r="B12" s="29"/>
    </row>
    <row r="13" spans="2:35" x14ac:dyDescent="0.15">
      <c r="B13" s="30" t="s">
        <v>132</v>
      </c>
      <c r="C13" s="2"/>
      <c r="D13" s="2"/>
      <c r="E13" s="2"/>
      <c r="F13" s="2"/>
      <c r="G13" s="2"/>
      <c r="H13" s="2"/>
      <c r="I13" s="2" t="s">
        <v>90</v>
      </c>
      <c r="J13" s="2"/>
      <c r="K13" s="2" t="s">
        <v>91</v>
      </c>
      <c r="L13" s="2"/>
      <c r="M13" s="90" t="s">
        <v>92</v>
      </c>
      <c r="N13" s="91"/>
      <c r="O13" s="91"/>
      <c r="P13" s="91"/>
      <c r="Q13" s="91"/>
      <c r="R13" s="91"/>
      <c r="S13" s="91"/>
      <c r="T13" s="91"/>
      <c r="U13" s="91"/>
      <c r="V13" s="91"/>
      <c r="W13" s="92"/>
      <c r="X13" s="91" t="s">
        <v>93</v>
      </c>
      <c r="Y13" s="91"/>
      <c r="Z13" s="91"/>
      <c r="AA13" s="91"/>
      <c r="AB13" s="91"/>
      <c r="AC13" s="91"/>
      <c r="AD13" s="91"/>
      <c r="AE13" s="91"/>
      <c r="AF13" s="91"/>
      <c r="AG13" s="91"/>
      <c r="AH13" s="93"/>
      <c r="AI13" s="94" t="s">
        <v>42</v>
      </c>
    </row>
    <row r="14" spans="2:35" x14ac:dyDescent="0.15">
      <c r="B14" s="97" t="s">
        <v>94</v>
      </c>
      <c r="C14" s="99" t="s">
        <v>7</v>
      </c>
      <c r="D14" s="99" t="s">
        <v>9</v>
      </c>
      <c r="E14" s="99" t="s">
        <v>95</v>
      </c>
      <c r="F14" s="99" t="s">
        <v>96</v>
      </c>
      <c r="G14" s="99" t="s">
        <v>97</v>
      </c>
      <c r="H14" s="101" t="s">
        <v>133</v>
      </c>
      <c r="I14" s="99" t="s">
        <v>69</v>
      </c>
      <c r="J14" s="99" t="s">
        <v>99</v>
      </c>
      <c r="K14" s="103" t="s">
        <v>69</v>
      </c>
      <c r="L14" s="105" t="s">
        <v>99</v>
      </c>
      <c r="M14" s="107" t="s">
        <v>30</v>
      </c>
      <c r="N14" s="103"/>
      <c r="O14" s="103" t="s">
        <v>31</v>
      </c>
      <c r="P14" s="103"/>
      <c r="Q14" s="14" t="s">
        <v>97</v>
      </c>
      <c r="R14" s="14" t="s">
        <v>32</v>
      </c>
      <c r="S14" s="14" t="s">
        <v>100</v>
      </c>
      <c r="T14" s="14" t="s">
        <v>34</v>
      </c>
      <c r="U14" s="18" t="s">
        <v>101</v>
      </c>
      <c r="V14" s="14" t="s">
        <v>35</v>
      </c>
      <c r="W14" s="17" t="s">
        <v>102</v>
      </c>
      <c r="X14" s="107" t="s">
        <v>30</v>
      </c>
      <c r="Y14" s="103"/>
      <c r="Z14" s="103" t="s">
        <v>31</v>
      </c>
      <c r="AA14" s="103"/>
      <c r="AB14" s="14" t="s">
        <v>97</v>
      </c>
      <c r="AC14" s="14" t="s">
        <v>32</v>
      </c>
      <c r="AD14" s="14" t="s">
        <v>100</v>
      </c>
      <c r="AE14" s="14" t="s">
        <v>34</v>
      </c>
      <c r="AF14" s="18" t="s">
        <v>101</v>
      </c>
      <c r="AG14" s="14" t="s">
        <v>35</v>
      </c>
      <c r="AH14" s="16" t="s">
        <v>102</v>
      </c>
      <c r="AI14" s="95"/>
    </row>
    <row r="15" spans="2:35" x14ac:dyDescent="0.15">
      <c r="B15" s="98"/>
      <c r="C15" s="100"/>
      <c r="D15" s="100"/>
      <c r="E15" s="100"/>
      <c r="F15" s="100"/>
      <c r="G15" s="100"/>
      <c r="H15" s="102"/>
      <c r="I15" s="100"/>
      <c r="J15" s="100"/>
      <c r="K15" s="104"/>
      <c r="L15" s="106"/>
      <c r="M15" s="32" t="s">
        <v>103</v>
      </c>
      <c r="N15" s="31" t="s">
        <v>104</v>
      </c>
      <c r="O15" s="31" t="s">
        <v>103</v>
      </c>
      <c r="P15" s="31" t="s">
        <v>104</v>
      </c>
      <c r="Q15" s="31"/>
      <c r="R15" s="31"/>
      <c r="S15" s="31"/>
      <c r="T15" s="31"/>
      <c r="U15" s="33"/>
      <c r="V15" s="31"/>
      <c r="W15" s="34"/>
      <c r="X15" s="31" t="s">
        <v>103</v>
      </c>
      <c r="Y15" s="31" t="s">
        <v>104</v>
      </c>
      <c r="Z15" s="31" t="s">
        <v>103</v>
      </c>
      <c r="AA15" s="31" t="s">
        <v>104</v>
      </c>
      <c r="AB15" s="31"/>
      <c r="AC15" s="31"/>
      <c r="AD15" s="31"/>
      <c r="AE15" s="31"/>
      <c r="AF15" s="33"/>
      <c r="AG15" s="31"/>
      <c r="AH15" s="35"/>
      <c r="AI15" s="96"/>
    </row>
    <row r="16" spans="2:35" x14ac:dyDescent="0.15">
      <c r="B16" s="27" t="s">
        <v>105</v>
      </c>
      <c r="C16" s="5" t="s">
        <v>106</v>
      </c>
      <c r="D16" s="5" t="s">
        <v>107</v>
      </c>
      <c r="E16" s="5" t="s">
        <v>14</v>
      </c>
      <c r="F16" s="5" t="s">
        <v>108</v>
      </c>
      <c r="G16" s="5" t="s">
        <v>108</v>
      </c>
      <c r="H16" s="5">
        <v>4.7</v>
      </c>
      <c r="I16" s="8">
        <v>0.59239583333333334</v>
      </c>
      <c r="J16" s="8">
        <f>I16+5/60/24</f>
        <v>0.59586805555555555</v>
      </c>
      <c r="K16" s="14" t="s">
        <v>134</v>
      </c>
      <c r="L16" s="14" t="s">
        <v>135</v>
      </c>
      <c r="M16" s="53">
        <v>0.05</v>
      </c>
      <c r="N16" s="55">
        <v>0.1515</v>
      </c>
      <c r="O16" s="53">
        <v>0.05</v>
      </c>
      <c r="P16" s="54">
        <v>0</v>
      </c>
      <c r="Q16" s="55">
        <v>1</v>
      </c>
      <c r="R16" s="55"/>
      <c r="S16" s="55"/>
      <c r="T16" s="55"/>
      <c r="U16" s="54">
        <v>0</v>
      </c>
      <c r="V16" s="55">
        <f>750*8/4/1000</f>
        <v>1.5</v>
      </c>
      <c r="W16" s="73">
        <f t="shared" ref="W16:W23" si="2">850/8*8/1000</f>
        <v>0.85</v>
      </c>
      <c r="X16" s="57" t="s">
        <v>111</v>
      </c>
      <c r="Y16" s="57" t="s">
        <v>111</v>
      </c>
      <c r="Z16" s="57" t="s">
        <v>111</v>
      </c>
      <c r="AA16" s="58" t="s">
        <v>112</v>
      </c>
      <c r="AB16" s="74" t="s">
        <v>83</v>
      </c>
      <c r="AC16" s="59"/>
      <c r="AD16" s="59"/>
      <c r="AE16" s="59"/>
      <c r="AF16" s="58" t="s">
        <v>112</v>
      </c>
      <c r="AG16" s="74" t="s">
        <v>83</v>
      </c>
      <c r="AH16" s="75" t="s">
        <v>83</v>
      </c>
      <c r="AI16" s="76" t="s">
        <v>83</v>
      </c>
    </row>
    <row r="17" spans="2:35" x14ac:dyDescent="0.15">
      <c r="B17" s="27" t="s">
        <v>4</v>
      </c>
      <c r="C17" s="5" t="s">
        <v>106</v>
      </c>
      <c r="D17" s="5" t="s">
        <v>107</v>
      </c>
      <c r="E17" s="5" t="s">
        <v>14</v>
      </c>
      <c r="F17" s="5" t="s">
        <v>108</v>
      </c>
      <c r="G17" s="5" t="s">
        <v>113</v>
      </c>
      <c r="H17" s="5">
        <v>3.8</v>
      </c>
      <c r="I17" s="8">
        <v>0.59715277777777775</v>
      </c>
      <c r="J17" s="8">
        <f>I17+5/60/24</f>
        <v>0.60062499999999996</v>
      </c>
      <c r="K17" s="14" t="s">
        <v>136</v>
      </c>
      <c r="L17" s="14" t="s">
        <v>137</v>
      </c>
      <c r="M17" s="53">
        <v>0.05</v>
      </c>
      <c r="N17" s="55">
        <v>0.1515</v>
      </c>
      <c r="O17" s="53">
        <v>0.05</v>
      </c>
      <c r="P17" s="54">
        <v>0</v>
      </c>
      <c r="Q17" s="55">
        <v>0.3</v>
      </c>
      <c r="R17" s="55"/>
      <c r="S17" s="55"/>
      <c r="T17" s="55"/>
      <c r="U17" s="54">
        <v>0</v>
      </c>
      <c r="V17" s="55">
        <f>750*8/4/1000</f>
        <v>1.5</v>
      </c>
      <c r="W17" s="73">
        <f t="shared" si="2"/>
        <v>0.85</v>
      </c>
      <c r="X17" s="57" t="s">
        <v>111</v>
      </c>
      <c r="Y17" s="57" t="s">
        <v>111</v>
      </c>
      <c r="Z17" s="57" t="s">
        <v>111</v>
      </c>
      <c r="AA17" s="58" t="s">
        <v>112</v>
      </c>
      <c r="AB17" s="74" t="s">
        <v>83</v>
      </c>
      <c r="AC17" s="59"/>
      <c r="AD17" s="59"/>
      <c r="AE17" s="59"/>
      <c r="AF17" s="58" t="s">
        <v>112</v>
      </c>
      <c r="AG17" s="74" t="s">
        <v>83</v>
      </c>
      <c r="AH17" s="75" t="s">
        <v>83</v>
      </c>
      <c r="AI17" s="76" t="s">
        <v>83</v>
      </c>
    </row>
    <row r="18" spans="2:35" x14ac:dyDescent="0.15">
      <c r="B18" s="27" t="s">
        <v>116</v>
      </c>
      <c r="C18" s="5" t="s">
        <v>106</v>
      </c>
      <c r="D18" s="5" t="s">
        <v>107</v>
      </c>
      <c r="E18" s="5" t="s">
        <v>108</v>
      </c>
      <c r="F18" s="5" t="s">
        <v>108</v>
      </c>
      <c r="G18" s="5" t="s">
        <v>108</v>
      </c>
      <c r="H18" s="5">
        <v>11.2</v>
      </c>
      <c r="I18" s="8">
        <v>0.60244212962962962</v>
      </c>
      <c r="J18" s="8">
        <f t="shared" ref="J18:J23" si="3">I18+5/60/24</f>
        <v>0.60591435185185183</v>
      </c>
      <c r="K18" s="14" t="s">
        <v>138</v>
      </c>
      <c r="L18" s="14" t="s">
        <v>139</v>
      </c>
      <c r="M18" s="53">
        <v>0.05</v>
      </c>
      <c r="N18" s="55">
        <v>0.1515</v>
      </c>
      <c r="O18" s="53">
        <v>0.05</v>
      </c>
      <c r="P18" s="55">
        <v>0.1515</v>
      </c>
      <c r="Q18" s="55">
        <v>1</v>
      </c>
      <c r="R18" s="55"/>
      <c r="S18" s="55"/>
      <c r="T18" s="55"/>
      <c r="U18" s="54">
        <v>0</v>
      </c>
      <c r="V18" s="55">
        <f>750*8/4/1000</f>
        <v>1.5</v>
      </c>
      <c r="W18" s="73">
        <f t="shared" si="2"/>
        <v>0.85</v>
      </c>
      <c r="X18" s="57" t="s">
        <v>111</v>
      </c>
      <c r="Y18" s="57" t="s">
        <v>111</v>
      </c>
      <c r="Z18" s="57" t="s">
        <v>111</v>
      </c>
      <c r="AA18" s="77" t="s">
        <v>111</v>
      </c>
      <c r="AB18" s="74" t="s">
        <v>83</v>
      </c>
      <c r="AC18" s="59"/>
      <c r="AD18" s="59"/>
      <c r="AE18" s="59"/>
      <c r="AF18" s="58" t="s">
        <v>112</v>
      </c>
      <c r="AG18" s="74" t="s">
        <v>83</v>
      </c>
      <c r="AH18" s="75" t="s">
        <v>83</v>
      </c>
      <c r="AI18" s="76" t="s">
        <v>83</v>
      </c>
    </row>
    <row r="19" spans="2:35" x14ac:dyDescent="0.15">
      <c r="B19" s="27" t="s">
        <v>119</v>
      </c>
      <c r="C19" s="5" t="s">
        <v>106</v>
      </c>
      <c r="D19" s="5" t="s">
        <v>107</v>
      </c>
      <c r="E19" s="5" t="s">
        <v>14</v>
      </c>
      <c r="F19" s="5" t="s">
        <v>14</v>
      </c>
      <c r="G19" s="5" t="s">
        <v>120</v>
      </c>
      <c r="H19" s="5">
        <v>3.1</v>
      </c>
      <c r="I19" s="8">
        <v>0.60789351851851847</v>
      </c>
      <c r="J19" s="8">
        <f t="shared" si="3"/>
        <v>0.61136574074074068</v>
      </c>
      <c r="K19" s="14" t="s">
        <v>140</v>
      </c>
      <c r="L19" s="14" t="s">
        <v>141</v>
      </c>
      <c r="M19" s="53">
        <v>0.05</v>
      </c>
      <c r="N19" s="54">
        <v>0</v>
      </c>
      <c r="O19" s="53">
        <v>0.05</v>
      </c>
      <c r="P19" s="54">
        <v>0</v>
      </c>
      <c r="Q19" s="55">
        <v>1.8</v>
      </c>
      <c r="R19" s="55"/>
      <c r="S19" s="55"/>
      <c r="T19" s="55"/>
      <c r="U19" s="54">
        <v>0</v>
      </c>
      <c r="V19" s="55">
        <v>0.08</v>
      </c>
      <c r="W19" s="62">
        <f t="shared" si="2"/>
        <v>0.85</v>
      </c>
      <c r="X19" s="57" t="s">
        <v>111</v>
      </c>
      <c r="Y19" s="58" t="s">
        <v>112</v>
      </c>
      <c r="Z19" s="57" t="s">
        <v>111</v>
      </c>
      <c r="AA19" s="58" t="s">
        <v>112</v>
      </c>
      <c r="AB19" s="74" t="s">
        <v>83</v>
      </c>
      <c r="AC19" s="59"/>
      <c r="AD19" s="59"/>
      <c r="AE19" s="59"/>
      <c r="AF19" s="58" t="s">
        <v>112</v>
      </c>
      <c r="AG19" s="57" t="s">
        <v>111</v>
      </c>
      <c r="AH19" s="63" t="s">
        <v>111</v>
      </c>
      <c r="AI19" s="76" t="s">
        <v>83</v>
      </c>
    </row>
    <row r="20" spans="2:35" x14ac:dyDescent="0.15">
      <c r="B20" s="78" t="s">
        <v>21</v>
      </c>
      <c r="C20" s="79" t="s">
        <v>19</v>
      </c>
      <c r="D20" s="79" t="s">
        <v>123</v>
      </c>
      <c r="E20" s="79" t="s">
        <v>14</v>
      </c>
      <c r="F20" s="79" t="s">
        <v>108</v>
      </c>
      <c r="G20" s="79" t="s">
        <v>108</v>
      </c>
      <c r="H20" s="79">
        <v>4.7</v>
      </c>
      <c r="I20" s="80">
        <v>0.61388888888888882</v>
      </c>
      <c r="J20" s="80">
        <f t="shared" si="3"/>
        <v>0.61736111111111103</v>
      </c>
      <c r="K20" s="81" t="s">
        <v>142</v>
      </c>
      <c r="L20" s="81" t="s">
        <v>143</v>
      </c>
      <c r="M20" s="82">
        <v>0.05</v>
      </c>
      <c r="N20" s="79">
        <v>0.1515</v>
      </c>
      <c r="O20" s="82">
        <v>0.05</v>
      </c>
      <c r="P20" s="83">
        <v>0</v>
      </c>
      <c r="Q20" s="79">
        <v>1</v>
      </c>
      <c r="R20" s="79"/>
      <c r="S20" s="79"/>
      <c r="T20" s="79"/>
      <c r="U20" s="83">
        <v>0</v>
      </c>
      <c r="V20" s="79">
        <f>750*8/4/1000</f>
        <v>1.5</v>
      </c>
      <c r="W20" s="84">
        <f t="shared" si="2"/>
        <v>0.85</v>
      </c>
      <c r="X20" s="85" t="s">
        <v>111</v>
      </c>
      <c r="Y20" s="85" t="s">
        <v>111</v>
      </c>
      <c r="Z20" s="85" t="s">
        <v>111</v>
      </c>
      <c r="AA20" s="83" t="s">
        <v>112</v>
      </c>
      <c r="AB20" s="85" t="s">
        <v>111</v>
      </c>
      <c r="AC20" s="79"/>
      <c r="AD20" s="79"/>
      <c r="AE20" s="79"/>
      <c r="AF20" s="83" t="s">
        <v>112</v>
      </c>
      <c r="AG20" s="85" t="s">
        <v>111</v>
      </c>
      <c r="AH20" s="86" t="s">
        <v>111</v>
      </c>
      <c r="AI20" s="87" t="s">
        <v>111</v>
      </c>
    </row>
    <row r="21" spans="2:35" x14ac:dyDescent="0.15">
      <c r="B21" s="78" t="s">
        <v>22</v>
      </c>
      <c r="C21" s="79" t="s">
        <v>19</v>
      </c>
      <c r="D21" s="79" t="s">
        <v>123</v>
      </c>
      <c r="E21" s="79" t="s">
        <v>14</v>
      </c>
      <c r="F21" s="79" t="s">
        <v>108</v>
      </c>
      <c r="G21" s="79" t="s">
        <v>113</v>
      </c>
      <c r="H21" s="79">
        <v>3.8</v>
      </c>
      <c r="I21" s="80">
        <v>0.62016203703703698</v>
      </c>
      <c r="J21" s="80">
        <f t="shared" si="3"/>
        <v>0.62363425925925919</v>
      </c>
      <c r="K21" s="81" t="s">
        <v>144</v>
      </c>
      <c r="L21" s="81" t="s">
        <v>145</v>
      </c>
      <c r="M21" s="82">
        <v>0.05</v>
      </c>
      <c r="N21" s="79">
        <v>0.1515</v>
      </c>
      <c r="O21" s="82">
        <v>0.05</v>
      </c>
      <c r="P21" s="83">
        <v>0</v>
      </c>
      <c r="Q21" s="79">
        <v>0.3</v>
      </c>
      <c r="R21" s="79"/>
      <c r="S21" s="79"/>
      <c r="T21" s="79"/>
      <c r="U21" s="83">
        <v>0</v>
      </c>
      <c r="V21" s="79">
        <f>750*8/4/1000</f>
        <v>1.5</v>
      </c>
      <c r="W21" s="84">
        <f t="shared" si="2"/>
        <v>0.85</v>
      </c>
      <c r="X21" s="85" t="s">
        <v>111</v>
      </c>
      <c r="Y21" s="85" t="s">
        <v>111</v>
      </c>
      <c r="Z21" s="85" t="s">
        <v>111</v>
      </c>
      <c r="AA21" s="83" t="s">
        <v>112</v>
      </c>
      <c r="AB21" s="85" t="s">
        <v>111</v>
      </c>
      <c r="AC21" s="79"/>
      <c r="AD21" s="79"/>
      <c r="AE21" s="79"/>
      <c r="AF21" s="83" t="s">
        <v>112</v>
      </c>
      <c r="AG21" s="85" t="s">
        <v>111</v>
      </c>
      <c r="AH21" s="86" t="s">
        <v>111</v>
      </c>
      <c r="AI21" s="87" t="s">
        <v>111</v>
      </c>
    </row>
    <row r="22" spans="2:35" x14ac:dyDescent="0.15">
      <c r="B22" s="78" t="s">
        <v>23</v>
      </c>
      <c r="C22" s="79" t="s">
        <v>19</v>
      </c>
      <c r="D22" s="79" t="s">
        <v>123</v>
      </c>
      <c r="E22" s="79" t="s">
        <v>14</v>
      </c>
      <c r="F22" s="79" t="s">
        <v>108</v>
      </c>
      <c r="G22" s="79" t="s">
        <v>120</v>
      </c>
      <c r="H22" s="79">
        <v>5.9</v>
      </c>
      <c r="I22" s="80">
        <v>0.62589120370370377</v>
      </c>
      <c r="J22" s="80">
        <f t="shared" si="3"/>
        <v>0.62936342592592598</v>
      </c>
      <c r="K22" s="81" t="s">
        <v>146</v>
      </c>
      <c r="L22" s="81" t="s">
        <v>147</v>
      </c>
      <c r="M22" s="82">
        <v>0.05</v>
      </c>
      <c r="N22" s="79">
        <v>0.1515</v>
      </c>
      <c r="O22" s="82">
        <v>0.05</v>
      </c>
      <c r="P22" s="83">
        <v>0</v>
      </c>
      <c r="Q22" s="79">
        <v>1.8</v>
      </c>
      <c r="R22" s="79"/>
      <c r="S22" s="79"/>
      <c r="T22" s="79"/>
      <c r="U22" s="83">
        <v>0</v>
      </c>
      <c r="V22" s="79">
        <f>750*8/4/1000</f>
        <v>1.5</v>
      </c>
      <c r="W22" s="84">
        <f t="shared" si="2"/>
        <v>0.85</v>
      </c>
      <c r="X22" s="85" t="s">
        <v>111</v>
      </c>
      <c r="Y22" s="85" t="s">
        <v>111</v>
      </c>
      <c r="Z22" s="85" t="s">
        <v>111</v>
      </c>
      <c r="AA22" s="83" t="s">
        <v>112</v>
      </c>
      <c r="AB22" s="85" t="s">
        <v>111</v>
      </c>
      <c r="AC22" s="79"/>
      <c r="AD22" s="79"/>
      <c r="AE22" s="79"/>
      <c r="AF22" s="83" t="s">
        <v>112</v>
      </c>
      <c r="AG22" s="85" t="s">
        <v>111</v>
      </c>
      <c r="AH22" s="86" t="s">
        <v>111</v>
      </c>
      <c r="AI22" s="87" t="s">
        <v>111</v>
      </c>
    </row>
    <row r="23" spans="2:35" ht="15" thickBot="1" x14ac:dyDescent="0.2">
      <c r="B23" s="28" t="s">
        <v>24</v>
      </c>
      <c r="C23" s="19" t="s">
        <v>19</v>
      </c>
      <c r="D23" s="19" t="s">
        <v>123</v>
      </c>
      <c r="E23" s="19" t="s">
        <v>108</v>
      </c>
      <c r="F23" s="19" t="s">
        <v>108</v>
      </c>
      <c r="G23" s="19" t="s">
        <v>108</v>
      </c>
      <c r="H23" s="19">
        <v>11.2</v>
      </c>
      <c r="I23" s="20">
        <v>0.63201388888888888</v>
      </c>
      <c r="J23" s="20">
        <f t="shared" si="3"/>
        <v>0.63548611111111108</v>
      </c>
      <c r="K23" s="15" t="s">
        <v>148</v>
      </c>
      <c r="L23" s="15" t="s">
        <v>149</v>
      </c>
      <c r="M23" s="21">
        <v>0.05</v>
      </c>
      <c r="N23" s="19">
        <v>0.1515</v>
      </c>
      <c r="O23" s="21">
        <v>0.05</v>
      </c>
      <c r="P23" s="19">
        <v>0.1515</v>
      </c>
      <c r="Q23" s="19">
        <v>1</v>
      </c>
      <c r="R23" s="19"/>
      <c r="S23" s="19"/>
      <c r="T23" s="19"/>
      <c r="U23" s="22">
        <v>0</v>
      </c>
      <c r="V23" s="19">
        <f>750*8/4/1000</f>
        <v>1.5</v>
      </c>
      <c r="W23" s="23">
        <f t="shared" si="2"/>
        <v>0.85</v>
      </c>
      <c r="X23" s="24" t="s">
        <v>111</v>
      </c>
      <c r="Y23" s="24" t="s">
        <v>111</v>
      </c>
      <c r="Z23" s="24" t="s">
        <v>111</v>
      </c>
      <c r="AA23" s="25" t="s">
        <v>111</v>
      </c>
      <c r="AB23" s="24" t="s">
        <v>111</v>
      </c>
      <c r="AC23" s="19"/>
      <c r="AD23" s="19"/>
      <c r="AE23" s="19"/>
      <c r="AF23" s="22" t="s">
        <v>112</v>
      </c>
      <c r="AG23" s="24" t="s">
        <v>111</v>
      </c>
      <c r="AH23" s="26" t="s">
        <v>111</v>
      </c>
      <c r="AI23" s="88" t="s">
        <v>150</v>
      </c>
    </row>
  </sheetData>
  <mergeCells count="25">
    <mergeCell ref="M1:W1"/>
    <mergeCell ref="X1:AH1"/>
    <mergeCell ref="AI1:AI3"/>
    <mergeCell ref="M2:N2"/>
    <mergeCell ref="O2:P2"/>
    <mergeCell ref="X2:Y2"/>
    <mergeCell ref="Z2:AA2"/>
    <mergeCell ref="M13:W13"/>
    <mergeCell ref="X13:AH13"/>
    <mergeCell ref="AI13:AI15"/>
    <mergeCell ref="B14:B15"/>
    <mergeCell ref="C14:C15"/>
    <mergeCell ref="D14:D15"/>
    <mergeCell ref="E14:E15"/>
    <mergeCell ref="F14:F15"/>
    <mergeCell ref="G14:G15"/>
    <mergeCell ref="H14:H15"/>
    <mergeCell ref="X14:Y14"/>
    <mergeCell ref="Z14:AA14"/>
    <mergeCell ref="I14:I15"/>
    <mergeCell ref="J14:J15"/>
    <mergeCell ref="K14:K15"/>
    <mergeCell ref="L14:L15"/>
    <mergeCell ref="M14:N14"/>
    <mergeCell ref="O14:P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TI list - 171207</vt:lpstr>
      <vt:lpstr>Result - 171207</vt:lpstr>
      <vt:lpstr>TI list - 170204</vt:lpstr>
      <vt:lpstr>Result - 170204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Yasumasa Kasaba</cp:lastModifiedBy>
  <dcterms:created xsi:type="dcterms:W3CDTF">2017-02-04T10:39:01Z</dcterms:created>
  <dcterms:modified xsi:type="dcterms:W3CDTF">2017-12-08T02:32:04Z</dcterms:modified>
</cp:coreProperties>
</file>